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calcChain.xml" ContentType="application/vnd.openxmlformats-officedocument.spreadsheetml.calcChain+xml"/>
  <Override PartName="/xl/worksheets/sheet3.xml" ContentType="application/vnd.openxmlformats-officedocument.spreadsheetml.worksheet+xml"/>
  <Override PartName="/docProps/app.xml" ContentType="application/vnd.openxmlformats-officedocument.extended-properties+xml"/>
  <Override PartName="/xl/sharedStrings.xml" ContentType="application/vnd.openxmlformats-officedocument.spreadsheetml.sharedString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jedcorg.sharepoint.com/shared/Shared Documents/4000 Talent Development/4202.3 SREC Project/SREC GRANTS/GRANTS Approved 2026/RHTP St. Ann/Procurement/"/>
    </mc:Choice>
  </mc:AlternateContent>
  <xr:revisionPtr revIDLastSave="18" documentId="8_{5DDC1D67-5E03-49D9-AA4D-260229AA8824}" xr6:coauthVersionLast="47" xr6:coauthVersionMax="47" xr10:uidLastSave="{85D709E5-D9D4-4E4E-91CC-0C5AE5982CE5}"/>
  <bookViews>
    <workbookView xWindow="-120" yWindow="-120" windowWidth="29040" windowHeight="15720" tabRatio="500" activeTab="3" xr2:uid="{00000000-000D-0000-FFFF-FFFF00000000}"/>
  </bookViews>
  <sheets>
    <sheet name="Instructions" sheetId="1" r:id="rId1"/>
    <sheet name="C-1 Price Summary" sheetId="2" r:id="rId2"/>
    <sheet name="C-2 Rates" sheetId="3" r:id="rId3"/>
    <sheet name="C-3 Hours" sheetId="4" r:id="rId4"/>
    <sheet name="Expense Detail" sheetId="5" r:id="rId5"/>
  </sheets>
  <definedNames>
    <definedName name="_xlnm.Print_Titles" localSheetId="3">'C-3 Hours'!$A:$B</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E30" i="5" l="1"/>
  <c r="E29" i="5"/>
  <c r="E28" i="5"/>
  <c r="E27" i="5"/>
  <c r="E26" i="5"/>
  <c r="E25" i="5"/>
  <c r="E24" i="5"/>
  <c r="E31" i="5" s="1"/>
  <c r="D31" i="2" s="1"/>
  <c r="G18" i="5"/>
  <c r="G17" i="5"/>
  <c r="G16" i="5"/>
  <c r="G15" i="5"/>
  <c r="G14" i="5"/>
  <c r="G13" i="5"/>
  <c r="G12" i="5"/>
  <c r="G11" i="5"/>
  <c r="G10" i="5"/>
  <c r="G9" i="5"/>
  <c r="G8" i="5"/>
  <c r="G7" i="5"/>
  <c r="G19" i="5" s="1"/>
  <c r="D30" i="2" s="1"/>
  <c r="D35" i="2" s="1"/>
  <c r="A3" i="5"/>
  <c r="W24" i="4"/>
  <c r="W26" i="4" s="1"/>
  <c r="V24" i="4"/>
  <c r="V26" i="4" s="1"/>
  <c r="U24" i="4"/>
  <c r="U26" i="4" s="1"/>
  <c r="T24" i="4"/>
  <c r="T26" i="4" s="1"/>
  <c r="S24" i="4"/>
  <c r="S26" i="4" s="1"/>
  <c r="R24" i="4"/>
  <c r="R26" i="4" s="1"/>
  <c r="Q24" i="4"/>
  <c r="Q26" i="4" s="1"/>
  <c r="P24" i="4"/>
  <c r="P26" i="4" s="1"/>
  <c r="O24" i="4"/>
  <c r="O26" i="4" s="1"/>
  <c r="N24" i="4"/>
  <c r="N26" i="4" s="1"/>
  <c r="M24" i="4"/>
  <c r="M26" i="4" s="1"/>
  <c r="L24" i="4"/>
  <c r="L26" i="4" s="1"/>
  <c r="K24" i="4"/>
  <c r="K26" i="4" s="1"/>
  <c r="J24" i="4"/>
  <c r="J26" i="4" s="1"/>
  <c r="I24" i="4"/>
  <c r="H24" i="4"/>
  <c r="G24" i="4"/>
  <c r="G26" i="4" s="1"/>
  <c r="F24" i="4"/>
  <c r="F26" i="4" s="1"/>
  <c r="E24" i="4"/>
  <c r="E26" i="4" s="1"/>
  <c r="D24" i="4"/>
  <c r="D26" i="4" s="1"/>
  <c r="X23" i="4"/>
  <c r="X22" i="4"/>
  <c r="X21" i="4"/>
  <c r="X20" i="4"/>
  <c r="X19" i="4"/>
  <c r="X18" i="4"/>
  <c r="X17" i="4"/>
  <c r="C20" i="2" s="1"/>
  <c r="X16" i="4"/>
  <c r="C19" i="2" s="1"/>
  <c r="X15" i="4"/>
  <c r="C18" i="2" s="1"/>
  <c r="X14" i="4"/>
  <c r="C17" i="2" s="1"/>
  <c r="X13" i="4"/>
  <c r="C16" i="2" s="1"/>
  <c r="X12" i="4"/>
  <c r="C15" i="2" s="1"/>
  <c r="X11" i="4"/>
  <c r="C14" i="2" s="1"/>
  <c r="X10" i="4"/>
  <c r="C13" i="2" s="1"/>
  <c r="X9" i="4"/>
  <c r="W7" i="4"/>
  <c r="W25" i="4" s="1"/>
  <c r="V7" i="4"/>
  <c r="V25" i="4" s="1"/>
  <c r="U7" i="4"/>
  <c r="U25" i="4" s="1"/>
  <c r="T7" i="4"/>
  <c r="T25" i="4" s="1"/>
  <c r="S7" i="4"/>
  <c r="S25" i="4" s="1"/>
  <c r="R7" i="4"/>
  <c r="Q7" i="4"/>
  <c r="Q25" i="4" s="1"/>
  <c r="P7" i="4"/>
  <c r="P25" i="4" s="1"/>
  <c r="O7" i="4"/>
  <c r="O25" i="4" s="1"/>
  <c r="N7" i="4"/>
  <c r="N25" i="4" s="1"/>
  <c r="M7" i="4"/>
  <c r="M25" i="4" s="1"/>
  <c r="L7" i="4"/>
  <c r="L25" i="4" s="1"/>
  <c r="K7" i="4"/>
  <c r="K25" i="4" s="1"/>
  <c r="J7" i="4"/>
  <c r="J25" i="4" s="1"/>
  <c r="I7" i="4"/>
  <c r="I25" i="4" s="1"/>
  <c r="H7" i="4"/>
  <c r="H25" i="4" s="1"/>
  <c r="G7" i="4"/>
  <c r="G25" i="4" s="1"/>
  <c r="F7" i="4"/>
  <c r="F25" i="4" s="1"/>
  <c r="E7" i="4"/>
  <c r="D7" i="4"/>
  <c r="D25" i="4" s="1"/>
  <c r="W6" i="4"/>
  <c r="V6" i="4"/>
  <c r="U6" i="4"/>
  <c r="T6" i="4"/>
  <c r="S6" i="4"/>
  <c r="R6" i="4"/>
  <c r="Q6" i="4"/>
  <c r="P6" i="4"/>
  <c r="O6" i="4"/>
  <c r="N6" i="4"/>
  <c r="M6" i="4"/>
  <c r="L6" i="4"/>
  <c r="K6" i="4"/>
  <c r="J6" i="4"/>
  <c r="I6" i="4"/>
  <c r="H6" i="4"/>
  <c r="G6" i="4"/>
  <c r="F6" i="4"/>
  <c r="E6" i="4"/>
  <c r="D6" i="4"/>
  <c r="A3" i="4"/>
  <c r="A3" i="3"/>
  <c r="C45" i="2"/>
  <c r="C43" i="2"/>
  <c r="D34" i="2"/>
  <c r="D33" i="2"/>
  <c r="D32" i="2"/>
  <c r="C26" i="2"/>
  <c r="C25" i="2"/>
  <c r="C24" i="2"/>
  <c r="C23" i="2"/>
  <c r="C22" i="2"/>
  <c r="C21" i="2"/>
  <c r="I26" i="4" l="1"/>
  <c r="C42" i="2" s="1"/>
  <c r="H26" i="4"/>
  <c r="E25" i="4"/>
  <c r="X24" i="4"/>
  <c r="C12" i="2"/>
  <c r="Y16" i="4"/>
  <c r="D19" i="2" s="1"/>
  <c r="Y11" i="4"/>
  <c r="D14" i="2" s="1"/>
  <c r="Y14" i="4"/>
  <c r="D17" i="2" s="1"/>
  <c r="Y17" i="4"/>
  <c r="D20" i="2" s="1"/>
  <c r="Y20" i="4"/>
  <c r="D23" i="2" s="1"/>
  <c r="Y21" i="4"/>
  <c r="D24" i="2" s="1"/>
  <c r="Y9" i="4"/>
  <c r="Y23" i="4"/>
  <c r="D26" i="2" s="1"/>
  <c r="Y18" i="4"/>
  <c r="D21" i="2" s="1"/>
  <c r="R25" i="4"/>
  <c r="Y13" i="4"/>
  <c r="D16" i="2" s="1"/>
  <c r="Y10" i="4"/>
  <c r="D13" i="2" s="1"/>
  <c r="Y22" i="4"/>
  <c r="D25" i="2" s="1"/>
  <c r="Y19" i="4"/>
  <c r="D22" i="2" s="1"/>
  <c r="Y15" i="4"/>
  <c r="D18" i="2" s="1"/>
  <c r="Y12" i="4"/>
  <c r="D15" i="2" s="1"/>
  <c r="Y25" i="4" l="1"/>
  <c r="C27" i="2"/>
  <c r="C44" i="2"/>
  <c r="Y24" i="4"/>
  <c r="D12" i="2"/>
  <c r="D27" i="2" s="1"/>
  <c r="D37" i="2" s="1"/>
</calcChain>
</file>

<file path=xl/sharedStrings.xml><?xml version="1.0" encoding="utf-8"?>
<sst xmlns="http://schemas.openxmlformats.org/spreadsheetml/2006/main" count="168" uniqueCount="118">
  <si>
    <t>Attachment C – Price Proposal Workbook</t>
  </si>
  <si>
    <t>RFP JEDC-RHTP-2026-01 – A/E Services, St. Ann’s Center Phase 1</t>
  </si>
  <si>
    <t>How to complete this workbook</t>
  </si>
  <si>
    <t>1. C-1 Price Summary: enter your firm information and the addenda you received. The task totals and price are calculated from the other tabs.</t>
  </si>
  <si>
    <t>2. C-2 Rates: list every firm on your team, then enter one line for each labor category and firm you will bill, with its fully burdened hourly rate (wages, benefits, overhead and profit). Lines 1–10 are JEDC’s standard categories; use lines 11–20 for other categories or for a second rate in the same category (for example, a subconsultant’s mechanical engineer). These rates are the contract billing rates and remain fixed for the term of the contract; overtime and premium time are billed at the same straight-time rates. On request, provide payroll and overhead documentation supporting the rates.</t>
  </si>
  <si>
    <t>3. C-3 Hours: enter estimated hours for each task under each rate line. The not-to-exceed amount for each task is calculated as hours × rates.</t>
  </si>
  <si>
    <t>4. Expense Detail: itemize reimbursable expenses (travel, laboratory testing, printing, shipping). They are billed at cost without markup. Do not include City and Borough of Juneau or DEC permit and plan review fees; JEDC pays them directly.</t>
  </si>
  <si>
    <t>5. If your team would include an elevator consultant, enter that optional amount on C-1. It is not included in the evaluated price.</t>
  </si>
  <si>
    <t>6. Review the checks at the bottom of C-1. Then print C-1, sign it, and submit it as a PDF together with this completed workbook (.xlsx) and printouts of C-2 and C-3, as the price proposal described in Section 5.2 of the RFP.</t>
  </si>
  <si>
    <t>Legend</t>
  </si>
  <si>
    <t>Yellow cells with blue text are for you to fill in. All other cells are calculated or fixed and are protected (no password) so the formulas are not changed by mistake. Do not change formulas, task names or the structure of the tabs.</t>
  </si>
  <si>
    <t>Gray italic rows marked “Example” show the expected format and are not counted in any total.</t>
  </si>
  <si>
    <t>Discrepancies</t>
  </si>
  <si>
    <t>The hourly rates and hours in this workbook govern. If an amount in the signed PDF differs from the workbook’s calculation, JEDC will use the workbook’s calculation, and the not-to-exceed amount for the task will be the lower of the two.</t>
  </si>
  <si>
    <t>Legend:</t>
  </si>
  <si>
    <t>Input cell</t>
  </si>
  <si>
    <t>Form C-1. Price Summary and Certification</t>
  </si>
  <si>
    <t>Firm name</t>
  </si>
  <si>
    <t>Address</t>
  </si>
  <si>
    <t>Contact person</t>
  </si>
  <si>
    <t>Email and phone</t>
  </si>
  <si>
    <t>SAM.gov Unique Entity ID</t>
  </si>
  <si>
    <t>Addenda received (numbers)</t>
  </si>
  <si>
    <t>#</t>
  </si>
  <si>
    <t>Task (RFP Section 3)</t>
  </si>
  <si>
    <t>Hours</t>
  </si>
  <si>
    <t>Not-to-exceed ($)</t>
  </si>
  <si>
    <t>Project management and coordination</t>
  </si>
  <si>
    <t>As-built documentation and base model</t>
  </si>
  <si>
    <t>Building condition survey</t>
  </si>
  <si>
    <t>Hazardous materials assessment</t>
  </si>
  <si>
    <t>Code study</t>
  </si>
  <si>
    <t>Engineering systems analysis with life-cycle costing</t>
  </si>
  <si>
    <t>Space needs and conceptual floor plan options</t>
  </si>
  <si>
    <t>Renovation phasing strategies</t>
  </si>
  <si>
    <t>Cost modeling</t>
  </si>
  <si>
    <t>Schematic design</t>
  </si>
  <si>
    <t>Support for CM/GC selection</t>
  </si>
  <si>
    <t>Contractor workshops</t>
  </si>
  <si>
    <t>Design development documents (with 65% peer review)</t>
  </si>
  <si>
    <t>Early renovation documents (abatement)</t>
  </si>
  <si>
    <t>Final renovation documents (95% permit set; 100% documents)</t>
  </si>
  <si>
    <t>Total not-to-exceed, Tasks 1–15</t>
  </si>
  <si>
    <t>Reimbursable expenses (at cost, no markup; detail on Expense Detail tab)</t>
  </si>
  <si>
    <t>Travel</t>
  </si>
  <si>
    <t>Laboratory testing</t>
  </si>
  <si>
    <t>Printing and plotting</t>
  </si>
  <si>
    <t>Sample shipping</t>
  </si>
  <si>
    <t>Other (described on Expense Detail tab)</t>
  </si>
  <si>
    <t>Total reimbursable expenses, not-to-exceed</t>
  </si>
  <si>
    <t>Total price for evaluation (Tasks 1–15 plus reimbursable expenses)</t>
  </si>
  <si>
    <t>Optional: elevator consultant, not-to-exceed (not included in the evaluated price)</t>
  </si>
  <si>
    <t>Checks (should all read OK before you submit)</t>
  </si>
  <si>
    <t>Hours entered on a C-2 line that has no hourly rate</t>
  </si>
  <si>
    <t>Hourly rate entered on a C-2 line with no labor category or firm</t>
  </si>
  <si>
    <t>Every task has hours</t>
  </si>
  <si>
    <t>Firm name entered</t>
  </si>
  <si>
    <t>Certification. The undersigned, who is authorized to bind the proposer, certifies that:</t>
  </si>
  <si>
    <t>(a) these prices were arrived at independently, without consultation, communication or agreement with any other proposer;</t>
  </si>
  <si>
    <t>(b) the hourly rates include all wages, benefits, overhead and profit, and cover the proposer and every subconsultant listed on Form C-2;</t>
  </si>
  <si>
    <t>(c) the proposer accepts the time-and-materials terms in Section 9.2 of the RFP, including that each not-to-exceed amount is a ceiling the proposer exceeds at its own risk;</t>
  </si>
  <si>
    <t>(d) the hourly rates will remain fixed for the term of the contract; and</t>
  </si>
  <si>
    <t>(e) these prices will remain valid for 90 days from the proposal due date.</t>
  </si>
  <si>
    <t>Signature</t>
  </si>
  <si>
    <t>Printed name and title</t>
  </si>
  <si>
    <t>Date</t>
  </si>
  <si>
    <t>Form C-2. Hourly Rate Schedule</t>
  </si>
  <si>
    <t>Firms on the proposal team</t>
  </si>
  <si>
    <t>Firm</t>
  </si>
  <si>
    <t>Prime or subconsultant</t>
  </si>
  <si>
    <t>Discipline(s)</t>
  </si>
  <si>
    <t>Tasks (numbers)</t>
  </si>
  <si>
    <t>Hourly rates (fully burdened: wages, benefits, overhead and profit; fixed for the contract term)</t>
  </si>
  <si>
    <t>Line</t>
  </si>
  <si>
    <t>Labor category</t>
  </si>
  <si>
    <t>Staff name(s), if known</t>
  </si>
  <si>
    <t>Hourly rate ($)</t>
  </si>
  <si>
    <t>Principal-in-charge</t>
  </si>
  <si>
    <t>Project manager</t>
  </si>
  <si>
    <t>Project architect</t>
  </si>
  <si>
    <t>Structural/civil engineer</t>
  </si>
  <si>
    <t>Mechanical/plumbing engineer</t>
  </si>
  <si>
    <t>Electrical engineer</t>
  </si>
  <si>
    <t>Fire protection/code specialist</t>
  </si>
  <si>
    <t>Hazardous materials specialist</t>
  </si>
  <si>
    <t>Cost estimator</t>
  </si>
  <si>
    <t>CAD/BIM technician</t>
  </si>
  <si>
    <t>Example</t>
  </si>
  <si>
    <t>Example Architects (prime)</t>
  </si>
  <si>
    <t>J. Smith, A. Lee</t>
  </si>
  <si>
    <t>Use one line for each labor category and firm you will bill. Lines 1–10 are JEDC’s standard categories (edit the wording if needed); use lines 11–20 for other categories or a second rate in the same category. Lines left blank are ignored. Overtime and premium time are billed at these straight-time rates.</t>
  </si>
  <si>
    <t>Form C-3. Estimated Hours by Task and Labor Category</t>
  </si>
  <si>
    <t>C-2 line</t>
  </si>
  <si>
    <t>Labor category – firm (from C-2)</t>
  </si>
  <si>
    <t>Hourly rate (from C-2)</t>
  </si>
  <si>
    <t>Total hours</t>
  </si>
  <si>
    <t>Total, Tasks 1–15</t>
  </si>
  <si>
    <t>Cost by rate line (hours × rate)</t>
  </si>
  <si>
    <t>Check</t>
  </si>
  <si>
    <t>Reimbursable Expense Detail (supports Form C-1)</t>
  </si>
  <si>
    <t>Trip purpose and task(s)</t>
  </si>
  <si>
    <t>Travelers</t>
  </si>
  <si>
    <t>Round-trip airfare per traveler ($)</t>
  </si>
  <si>
    <t>Nights</t>
  </si>
  <si>
    <t>Lodging and meals per night ($)</t>
  </si>
  <si>
    <t>Travel-day meals per traveler ($)</t>
  </si>
  <si>
    <t>Cost ($)</t>
  </si>
  <si>
    <t>Total travel</t>
  </si>
  <si>
    <t>Example: Condition survey field work (Task 3)</t>
  </si>
  <si>
    <t>Analysis and method</t>
  </si>
  <si>
    <t>Samples</t>
  </si>
  <si>
    <t>Unit price ($)</t>
  </si>
  <si>
    <t>Total laboratory testing</t>
  </si>
  <si>
    <t>Other expenses</t>
  </si>
  <si>
    <t>Item</t>
  </si>
  <si>
    <t>Amount ($)</t>
  </si>
  <si>
    <t>Rows 37–38: describe the item in column A.</t>
  </si>
  <si>
    <t>Expenses are billed at cost without markup. Do not include City and Borough of Juneau or DEC permit and plan review fees; JEDC pays them directly.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</si>
</sst>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quot;($&quot;#,##0\);\-"/>
    <numFmt numFmtId="166" formatCode="\$#,##0.00"/>
  </numFmts>
  <fonts count="11" x14ac:knownFonts="1">
    <font>
      <sz val="11"/>
      <color theme="1"/>
      <name val="Calibri"/>
      <family val="2"/>
      <charset val="1"/>
    </font>
    <font>
      <b/>
      <sz val="14"/>
      <name val="Arial"/>
      <charset val="1"/>
    </font>
    <font>
      <sz val="10"/>
      <color rgb="FF404040"/>
      <name val="Arial"/>
      <charset val="1"/>
    </font>
    <font>
      <b/>
      <sz val="10"/>
      <name val="Arial"/>
      <charset val="1"/>
    </font>
    <font>
      <sz val="10"/>
      <name val="Arial"/>
      <charset val="1"/>
    </font>
    <font>
      <sz val="10"/>
      <color rgb="FF0000FF"/>
      <name val="Arial"/>
      <charset val="1"/>
    </font>
    <font>
      <sz val="10"/>
      <color rgb="FF008000"/>
      <name val="Arial"/>
      <charset val="1"/>
    </font>
    <font>
      <i/>
      <sz val="9"/>
      <color rgb="FF808080"/>
      <name val="Arial"/>
      <charset val="1"/>
    </font>
    <font>
      <i/>
      <sz val="9"/>
      <name val="Arial"/>
      <charset val="1"/>
    </font>
    <font>
      <sz val="8"/>
      <color rgb="FF008000"/>
      <name val="Arial"/>
      <charset val="1"/>
    </font>
    <font>
      <b/>
      <sz val="10"/>
      <color rgb="FFC00000"/>
      <name val="Arial"/>
      <charset val="1"/>
    </font>
  </fonts>
  <fills count="5">
    <fill>
      <patternFill patternType="none"/>
    </fill>
    <fill>
      <patternFill patternType="gray125"/>
    </fill>
    <fill>
      <patternFill patternType="solid">
        <fgColor rgb="FFFFFF00"/>
        <bgColor rgb="FFFFFF00"/>
      </patternFill>
    </fill>
    <fill>
      <patternFill patternType="solid">
        <fgColor rgb="FFE7E6E6"/>
        <bgColor rgb="FFF2F2F2"/>
      </patternFill>
    </fill>
    <fill>
      <patternFill patternType="solid">
        <fgColor rgb="FFF2F2F2"/>
        <bgColor rgb="FFE7E6E6"/>
      </patternFill>
    </fill>
  </fills>
  <borders count="2">
    <border>
      <left/>
      <right/>
      <top/>
      <bottom/>
      <diagonal/>
    </border>
    <border>
      <left style="thin">
        <color rgb="FF999999"/>
      </left>
      <right style="thin">
        <color rgb="FF999999"/>
      </right>
      <top style="thin">
        <color rgb="FF999999"/>
      </top>
      <bottom style="thin">
        <color rgb="FF999999"/>
      </bottom>
      <diagonal/>
    </border>
  </borders>
  <cellStyleXfs count="1">
    <xf numFmtId="0" fontId="0" fillId="0" borderId="0"/>
  </cellStyleXfs>
  <cellXfs count="42">
    <xf numFmtId="0" fontId="0" fillId="0" borderId="0" xfId="0"/>
    <xf numFmtId="0" fontId="8" fillId="0" borderId="0" xfId="0" applyFont="1" applyAlignment="1">
      <alignment vertical="top" wrapText="1"/>
    </xf>
    <xf numFmtId="0" fontId="4" fillId="0" borderId="1" xfId="0" applyFont="1" applyBorder="1"/>
    <xf numFmtId="0" fontId="3" fillId="3" borderId="1" xfId="0" applyFont="1" applyFill="1" applyBorder="1" applyAlignment="1">
      <alignment horizontal="center" vertical="top" wrapText="1"/>
    </xf>
    <xf numFmtId="0" fontId="4" fillId="0" borderId="0" xfId="0" applyFont="1" applyAlignment="1">
      <alignment vertical="top" wrapText="1"/>
    </xf>
    <xf numFmtId="0" fontId="3" fillId="0" borderId="0" xfId="0" applyFont="1" applyAlignment="1">
      <alignment vertical="top" wrapText="1"/>
    </xf>
    <xf numFmtId="0" fontId="3" fillId="0" borderId="1" xfId="0" applyFont="1" applyBorder="1"/>
    <xf numFmtId="0" fontId="5" fillId="2" borderId="1" xfId="0" applyFont="1" applyFill="1" applyBorder="1" applyProtection="1">
      <protection locked="0"/>
    </xf>
    <xf numFmtId="0" fontId="1" fillId="0" borderId="0" xfId="0" applyFont="1"/>
    <xf numFmtId="0" fontId="2" fillId="0" borderId="0" xfId="0" applyFont="1"/>
    <xf numFmtId="0" fontId="3" fillId="0" borderId="0" xfId="0" applyFont="1" applyAlignment="1">
      <alignment vertical="top" wrapText="1"/>
    </xf>
    <xf numFmtId="0" fontId="4" fillId="0" borderId="0" xfId="0" applyFont="1" applyAlignment="1">
      <alignment vertical="top" wrapText="1"/>
    </xf>
    <xf numFmtId="0" fontId="3" fillId="0" borderId="0" xfId="0" applyFont="1"/>
    <xf numFmtId="0" fontId="5" fillId="2" borderId="0" xfId="0" applyFont="1" applyFill="1" applyProtection="1">
      <protection locked="0"/>
    </xf>
    <xf numFmtId="0" fontId="4" fillId="0" borderId="0" xfId="0" applyFont="1"/>
    <xf numFmtId="0" fontId="3" fillId="0" borderId="1" xfId="0" applyFont="1" applyBorder="1"/>
    <xf numFmtId="0" fontId="5" fillId="2" borderId="1" xfId="0" applyFont="1" applyFill="1" applyBorder="1" applyProtection="1">
      <protection locked="0"/>
    </xf>
    <xf numFmtId="0" fontId="3" fillId="3" borderId="1" xfId="0" applyFont="1" applyFill="1" applyBorder="1" applyAlignment="1">
      <alignment horizontal="center" vertical="top" wrapText="1"/>
    </xf>
    <xf numFmtId="0" fontId="4" fillId="0" borderId="1" xfId="0" applyFont="1" applyBorder="1" applyAlignment="1">
      <alignment horizontal="center"/>
    </xf>
    <xf numFmtId="0" fontId="4" fillId="0" borderId="1" xfId="0" applyFont="1" applyBorder="1" applyAlignment="1">
      <alignment vertical="top" wrapText="1"/>
    </xf>
    <xf numFmtId="164" fontId="6" fillId="0" borderId="1" xfId="0" applyNumberFormat="1" applyFont="1" applyBorder="1"/>
    <xf numFmtId="165" fontId="6" fillId="0" borderId="1" xfId="0" applyNumberFormat="1" applyFont="1" applyBorder="1"/>
    <xf numFmtId="0" fontId="4" fillId="4" borderId="1" xfId="0" applyFont="1" applyFill="1" applyBorder="1"/>
    <xf numFmtId="0" fontId="3" fillId="4" borderId="1" xfId="0" applyFont="1" applyFill="1" applyBorder="1"/>
    <xf numFmtId="164" fontId="3" fillId="4" borderId="1" xfId="0" applyNumberFormat="1" applyFont="1" applyFill="1" applyBorder="1"/>
    <xf numFmtId="165" fontId="3" fillId="4" borderId="1" xfId="0" applyNumberFormat="1" applyFont="1" applyFill="1" applyBorder="1"/>
    <xf numFmtId="0" fontId="4" fillId="0" borderId="1" xfId="0" applyFont="1" applyBorder="1"/>
    <xf numFmtId="0" fontId="4" fillId="3" borderId="1" xfId="0" applyFont="1" applyFill="1" applyBorder="1"/>
    <xf numFmtId="0" fontId="3" fillId="3" borderId="1" xfId="0" applyFont="1" applyFill="1" applyBorder="1"/>
    <xf numFmtId="165" fontId="3" fillId="3" borderId="1" xfId="0" applyNumberFormat="1" applyFont="1" applyFill="1" applyBorder="1"/>
    <xf numFmtId="165" fontId="5" fillId="2" borderId="1" xfId="0" applyNumberFormat="1" applyFont="1" applyFill="1" applyBorder="1" applyProtection="1">
      <protection locked="0"/>
    </xf>
    <xf numFmtId="166" fontId="5" fillId="2" borderId="1" xfId="0" applyNumberFormat="1" applyFont="1" applyFill="1" applyBorder="1" applyProtection="1">
      <protection locked="0"/>
    </xf>
    <xf numFmtId="0" fontId="7" fillId="0" borderId="1" xfId="0" applyFont="1" applyBorder="1"/>
    <xf numFmtId="166" fontId="7" fillId="0" borderId="1" xfId="0" applyNumberFormat="1" applyFont="1" applyBorder="1"/>
    <xf numFmtId="0" fontId="9" fillId="3" borderId="1" xfId="0" applyFont="1" applyFill="1" applyBorder="1" applyAlignment="1">
      <alignment horizontal="center" vertical="top" wrapText="1"/>
    </xf>
    <xf numFmtId="166" fontId="6" fillId="0" borderId="1" xfId="0" applyNumberFormat="1" applyFont="1" applyBorder="1"/>
    <xf numFmtId="164" fontId="5" fillId="2" borderId="1" xfId="0" applyNumberFormat="1" applyFont="1" applyFill="1" applyBorder="1" applyProtection="1">
      <protection locked="0"/>
    </xf>
    <xf numFmtId="164" fontId="4" fillId="0" borderId="1" xfId="0" applyNumberFormat="1" applyFont="1" applyBorder="1"/>
    <xf numFmtId="165" fontId="4" fillId="0" borderId="1" xfId="0" applyNumberFormat="1" applyFont="1" applyBorder="1"/>
    <xf numFmtId="0" fontId="10" fillId="0" borderId="1" xfId="0" applyFont="1" applyBorder="1" applyAlignment="1">
      <alignment horizontal="center" vertical="top" wrapText="1"/>
    </xf>
    <xf numFmtId="165" fontId="7" fillId="0" borderId="1" xfId="0" applyNumberFormat="1" applyFont="1" applyBorder="1"/>
    <xf numFmtId="0" fontId="8" fillId="0" borderId="0" xfId="0" applyFont="1"/>
  </cellXfs>
  <cellStyles count="1">
    <cellStyle name="Normal" xfId="0" builtinId="0"/>
  </cellStyles>
  <dxfs count="0"/>
  <tableStyles count="0" defaultTableStyle="TableStyleMedium2" defaultPivotStyle="PivotStyleLight16"/>
  <colors>
    <indexedColors>
      <rgbColor rgb="FF000000"/>
      <rgbColor rgb="FFF2F2F2"/>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7E6E6"/>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99999"/>
      <rgbColor rgb="FF003366"/>
      <rgbColor rgb="FF339966"/>
      <rgbColor rgb="FF003300"/>
      <rgbColor rgb="FF333300"/>
      <rgbColor rgb="FF993300"/>
      <rgbColor rgb="FF993366"/>
      <rgbColor rgb="FF333399"/>
      <rgbColor rgb="FF40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0"/>
  <sheetViews>
    <sheetView showGridLines="0" zoomScaleNormal="100" workbookViewId="0"/>
  </sheetViews>
  <sheetFormatPr defaultColWidth="8.7109375" defaultRowHeight="15" x14ac:dyDescent="0.25"/>
  <cols>
    <col min="1" max="1" width="4" customWidth="1"/>
    <col min="2" max="2" width="100" customWidth="1"/>
  </cols>
  <sheetData>
    <row r="1" spans="1:2" ht="18" x14ac:dyDescent="0.25">
      <c r="A1" s="8" t="s">
        <v>0</v>
      </c>
    </row>
    <row r="2" spans="1:2" x14ac:dyDescent="0.25">
      <c r="A2" s="9" t="s">
        <v>1</v>
      </c>
    </row>
    <row r="4" spans="1:2" ht="15" customHeight="1" x14ac:dyDescent="0.25">
      <c r="B4" s="10" t="s">
        <v>2</v>
      </c>
    </row>
    <row r="5" spans="1:2" ht="27.75" customHeight="1" x14ac:dyDescent="0.25">
      <c r="B5" s="11" t="s">
        <v>3</v>
      </c>
    </row>
    <row r="6" spans="1:2" ht="97.5" customHeight="1" x14ac:dyDescent="0.25">
      <c r="B6" s="11" t="s">
        <v>4</v>
      </c>
    </row>
    <row r="7" spans="1:2" ht="27.75" customHeight="1" x14ac:dyDescent="0.25">
      <c r="B7" s="11" t="s">
        <v>5</v>
      </c>
    </row>
    <row r="8" spans="1:2" ht="42" customHeight="1" x14ac:dyDescent="0.25">
      <c r="B8" s="11" t="s">
        <v>6</v>
      </c>
    </row>
    <row r="9" spans="1:2" ht="27.75" customHeight="1" x14ac:dyDescent="0.25">
      <c r="B9" s="11" t="s">
        <v>7</v>
      </c>
    </row>
    <row r="10" spans="1:2" ht="42" customHeight="1" x14ac:dyDescent="0.25">
      <c r="B10" s="11" t="s">
        <v>8</v>
      </c>
    </row>
    <row r="11" spans="1:2" ht="15" customHeight="1" x14ac:dyDescent="0.25">
      <c r="B11" s="11"/>
    </row>
    <row r="12" spans="1:2" ht="15" customHeight="1" x14ac:dyDescent="0.25">
      <c r="B12" s="10" t="s">
        <v>9</v>
      </c>
    </row>
    <row r="13" spans="1:2" ht="42" customHeight="1" x14ac:dyDescent="0.25">
      <c r="B13" s="11" t="s">
        <v>10</v>
      </c>
    </row>
    <row r="14" spans="1:2" ht="15" customHeight="1" x14ac:dyDescent="0.25">
      <c r="B14" s="11" t="s">
        <v>11</v>
      </c>
    </row>
    <row r="15" spans="1:2" ht="15" customHeight="1" x14ac:dyDescent="0.25">
      <c r="B15" s="11"/>
    </row>
    <row r="16" spans="1:2" ht="15" customHeight="1" x14ac:dyDescent="0.25">
      <c r="B16" s="10" t="s">
        <v>12</v>
      </c>
    </row>
    <row r="17" spans="2:2" ht="42" customHeight="1" x14ac:dyDescent="0.25">
      <c r="B17" s="11" t="s">
        <v>13</v>
      </c>
    </row>
    <row r="19" spans="2:2" x14ac:dyDescent="0.25">
      <c r="B19" s="12" t="s">
        <v>14</v>
      </c>
    </row>
    <row r="20" spans="2:2" x14ac:dyDescent="0.25">
      <c r="B20" s="13" t="s">
        <v>15</v>
      </c>
    </row>
  </sheetData>
  <sheetProtection sheet="1" formatCells="0" formatColumns="0" formatRows="0"/>
  <printOptions horizontalCentered="1"/>
  <pageMargins left="0.75" right="0.75" top="1" bottom="1" header="0.511811023622047" footer="0.5"/>
  <pageSetup fitToHeight="0" orientation="portrait" horizontalDpi="300" verticalDpi="300"/>
  <headerFooter>
    <oddFooter>&amp;CRFP JEDC-RHTP-2026-01 – &amp;A – 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55"/>
  <sheetViews>
    <sheetView showGridLines="0" zoomScaleNormal="100" workbookViewId="0">
      <pane ySplit="11" topLeftCell="A12" activePane="bottomLeft" state="frozen"/>
      <selection pane="bottomLeft" activeCell="D16" sqref="D16"/>
    </sheetView>
  </sheetViews>
  <sheetFormatPr defaultColWidth="8.7109375" defaultRowHeight="15" x14ac:dyDescent="0.25"/>
  <cols>
    <col min="1" max="1" width="6" customWidth="1"/>
    <col min="2" max="2" width="58" customWidth="1"/>
    <col min="3" max="3" width="14" customWidth="1"/>
    <col min="4" max="4" width="18" customWidth="1"/>
  </cols>
  <sheetData>
    <row r="1" spans="1:4" ht="18" x14ac:dyDescent="0.25">
      <c r="A1" s="8" t="s">
        <v>16</v>
      </c>
    </row>
    <row r="2" spans="1:4" x14ac:dyDescent="0.25">
      <c r="A2" s="9" t="s">
        <v>1</v>
      </c>
    </row>
    <row r="4" spans="1:4" x14ac:dyDescent="0.25">
      <c r="A4" s="14"/>
      <c r="B4" s="15" t="s">
        <v>17</v>
      </c>
      <c r="C4" s="7"/>
      <c r="D4" s="7"/>
    </row>
    <row r="5" spans="1:4" x14ac:dyDescent="0.25">
      <c r="A5" s="14"/>
      <c r="B5" s="15" t="s">
        <v>18</v>
      </c>
      <c r="C5" s="7"/>
      <c r="D5" s="7"/>
    </row>
    <row r="6" spans="1:4" x14ac:dyDescent="0.25">
      <c r="A6" s="14"/>
      <c r="B6" s="15" t="s">
        <v>19</v>
      </c>
      <c r="C6" s="7"/>
      <c r="D6" s="7"/>
    </row>
    <row r="7" spans="1:4" x14ac:dyDescent="0.25">
      <c r="A7" s="14"/>
      <c r="B7" s="15" t="s">
        <v>20</v>
      </c>
      <c r="C7" s="7"/>
      <c r="D7" s="7"/>
    </row>
    <row r="8" spans="1:4" x14ac:dyDescent="0.25">
      <c r="A8" s="14"/>
      <c r="B8" s="15" t="s">
        <v>21</v>
      </c>
      <c r="C8" s="7"/>
      <c r="D8" s="7"/>
    </row>
    <row r="9" spans="1:4" x14ac:dyDescent="0.25">
      <c r="A9" s="14"/>
      <c r="B9" s="15" t="s">
        <v>22</v>
      </c>
      <c r="C9" s="7"/>
      <c r="D9" s="7"/>
    </row>
    <row r="11" spans="1:4" x14ac:dyDescent="0.25">
      <c r="A11" s="17" t="s">
        <v>23</v>
      </c>
      <c r="B11" s="17" t="s">
        <v>24</v>
      </c>
      <c r="C11" s="17" t="s">
        <v>25</v>
      </c>
      <c r="D11" s="17" t="s">
        <v>26</v>
      </c>
    </row>
    <row r="12" spans="1:4" x14ac:dyDescent="0.25">
      <c r="A12" s="18">
        <v>1</v>
      </c>
      <c r="B12" s="19" t="s">
        <v>27</v>
      </c>
      <c r="C12" s="20">
        <f>'C-3 Hours'!X9</f>
        <v>0</v>
      </c>
      <c r="D12" s="21">
        <f>'C-3 Hours'!Y9</f>
        <v>0</v>
      </c>
    </row>
    <row r="13" spans="1:4" x14ac:dyDescent="0.25">
      <c r="A13" s="18">
        <v>2</v>
      </c>
      <c r="B13" s="19" t="s">
        <v>28</v>
      </c>
      <c r="C13" s="20">
        <f>'C-3 Hours'!X10</f>
        <v>0</v>
      </c>
      <c r="D13" s="21">
        <f>'C-3 Hours'!Y10</f>
        <v>0</v>
      </c>
    </row>
    <row r="14" spans="1:4" x14ac:dyDescent="0.25">
      <c r="A14" s="18">
        <v>3</v>
      </c>
      <c r="B14" s="19" t="s">
        <v>29</v>
      </c>
      <c r="C14" s="20">
        <f>'C-3 Hours'!X11</f>
        <v>0</v>
      </c>
      <c r="D14" s="21">
        <f>'C-3 Hours'!Y11</f>
        <v>0</v>
      </c>
    </row>
    <row r="15" spans="1:4" x14ac:dyDescent="0.25">
      <c r="A15" s="18">
        <v>4</v>
      </c>
      <c r="B15" s="19" t="s">
        <v>30</v>
      </c>
      <c r="C15" s="20">
        <f>'C-3 Hours'!X12</f>
        <v>0</v>
      </c>
      <c r="D15" s="21">
        <f>'C-3 Hours'!Y12</f>
        <v>0</v>
      </c>
    </row>
    <row r="16" spans="1:4" x14ac:dyDescent="0.25">
      <c r="A16" s="18">
        <v>5</v>
      </c>
      <c r="B16" s="19" t="s">
        <v>31</v>
      </c>
      <c r="C16" s="20">
        <f>'C-3 Hours'!X13</f>
        <v>0</v>
      </c>
      <c r="D16" s="21">
        <f>'C-3 Hours'!Y13</f>
        <v>0</v>
      </c>
    </row>
    <row r="17" spans="1:4" x14ac:dyDescent="0.25">
      <c r="A17" s="18">
        <v>6</v>
      </c>
      <c r="B17" s="19" t="s">
        <v>32</v>
      </c>
      <c r="C17" s="20">
        <f>'C-3 Hours'!X14</f>
        <v>0</v>
      </c>
      <c r="D17" s="21">
        <f>'C-3 Hours'!Y14</f>
        <v>0</v>
      </c>
    </row>
    <row r="18" spans="1:4" x14ac:dyDescent="0.25">
      <c r="A18" s="18">
        <v>7</v>
      </c>
      <c r="B18" s="19" t="s">
        <v>33</v>
      </c>
      <c r="C18" s="20">
        <f>'C-3 Hours'!X15</f>
        <v>0</v>
      </c>
      <c r="D18" s="21">
        <f>'C-3 Hours'!Y15</f>
        <v>0</v>
      </c>
    </row>
    <row r="19" spans="1:4" x14ac:dyDescent="0.25">
      <c r="A19" s="18">
        <v>8</v>
      </c>
      <c r="B19" s="19" t="s">
        <v>34</v>
      </c>
      <c r="C19" s="20">
        <f>'C-3 Hours'!X16</f>
        <v>0</v>
      </c>
      <c r="D19" s="21">
        <f>'C-3 Hours'!Y16</f>
        <v>0</v>
      </c>
    </row>
    <row r="20" spans="1:4" x14ac:dyDescent="0.25">
      <c r="A20" s="18">
        <v>9</v>
      </c>
      <c r="B20" s="19" t="s">
        <v>35</v>
      </c>
      <c r="C20" s="20">
        <f>'C-3 Hours'!X17</f>
        <v>0</v>
      </c>
      <c r="D20" s="21">
        <f>'C-3 Hours'!Y17</f>
        <v>0</v>
      </c>
    </row>
    <row r="21" spans="1:4" x14ac:dyDescent="0.25">
      <c r="A21" s="18">
        <v>10</v>
      </c>
      <c r="B21" s="19" t="s">
        <v>36</v>
      </c>
      <c r="C21" s="20">
        <f>'C-3 Hours'!X18</f>
        <v>0</v>
      </c>
      <c r="D21" s="21">
        <f>'C-3 Hours'!Y18</f>
        <v>0</v>
      </c>
    </row>
    <row r="22" spans="1:4" x14ac:dyDescent="0.25">
      <c r="A22" s="18">
        <v>11</v>
      </c>
      <c r="B22" s="19" t="s">
        <v>37</v>
      </c>
      <c r="C22" s="20">
        <f>'C-3 Hours'!X19</f>
        <v>0</v>
      </c>
      <c r="D22" s="21">
        <f>'C-3 Hours'!Y19</f>
        <v>0</v>
      </c>
    </row>
    <row r="23" spans="1:4" x14ac:dyDescent="0.25">
      <c r="A23" s="18">
        <v>12</v>
      </c>
      <c r="B23" s="19" t="s">
        <v>38</v>
      </c>
      <c r="C23" s="20">
        <f>'C-3 Hours'!X20</f>
        <v>0</v>
      </c>
      <c r="D23" s="21">
        <f>'C-3 Hours'!Y20</f>
        <v>0</v>
      </c>
    </row>
    <row r="24" spans="1:4" x14ac:dyDescent="0.25">
      <c r="A24" s="18">
        <v>13</v>
      </c>
      <c r="B24" s="19" t="s">
        <v>39</v>
      </c>
      <c r="C24" s="20">
        <f>'C-3 Hours'!X21</f>
        <v>0</v>
      </c>
      <c r="D24" s="21">
        <f>'C-3 Hours'!Y21</f>
        <v>0</v>
      </c>
    </row>
    <row r="25" spans="1:4" x14ac:dyDescent="0.25">
      <c r="A25" s="18">
        <v>14</v>
      </c>
      <c r="B25" s="19" t="s">
        <v>40</v>
      </c>
      <c r="C25" s="20">
        <f>'C-3 Hours'!X22</f>
        <v>0</v>
      </c>
      <c r="D25" s="21">
        <f>'C-3 Hours'!Y22</f>
        <v>0</v>
      </c>
    </row>
    <row r="26" spans="1:4" x14ac:dyDescent="0.25">
      <c r="A26" s="18">
        <v>15</v>
      </c>
      <c r="B26" s="19" t="s">
        <v>41</v>
      </c>
      <c r="C26" s="20">
        <f>'C-3 Hours'!X23</f>
        <v>0</v>
      </c>
      <c r="D26" s="21">
        <f>'C-3 Hours'!Y23</f>
        <v>0</v>
      </c>
    </row>
    <row r="27" spans="1:4" x14ac:dyDescent="0.25">
      <c r="A27" s="22"/>
      <c r="B27" s="23" t="s">
        <v>42</v>
      </c>
      <c r="C27" s="24">
        <f>SUM(C12:C26)</f>
        <v>0</v>
      </c>
      <c r="D27" s="25">
        <f>SUM(D12:D26)</f>
        <v>0</v>
      </c>
    </row>
    <row r="29" spans="1:4" ht="25.5" x14ac:dyDescent="0.25">
      <c r="A29" s="17"/>
      <c r="B29" s="17" t="s">
        <v>43</v>
      </c>
      <c r="C29" s="17"/>
      <c r="D29" s="17" t="s">
        <v>26</v>
      </c>
    </row>
    <row r="30" spans="1:4" x14ac:dyDescent="0.25">
      <c r="A30" s="26"/>
      <c r="B30" s="26" t="s">
        <v>44</v>
      </c>
      <c r="C30" s="26"/>
      <c r="D30" s="21">
        <f>'Expense Detail'!G19</f>
        <v>0</v>
      </c>
    </row>
    <row r="31" spans="1:4" x14ac:dyDescent="0.25">
      <c r="A31" s="26"/>
      <c r="B31" s="26" t="s">
        <v>45</v>
      </c>
      <c r="C31" s="26"/>
      <c r="D31" s="21">
        <f>'Expense Detail'!E31</f>
        <v>0</v>
      </c>
    </row>
    <row r="32" spans="1:4" x14ac:dyDescent="0.25">
      <c r="A32" s="26"/>
      <c r="B32" s="26" t="s">
        <v>46</v>
      </c>
      <c r="C32" s="26"/>
      <c r="D32" s="21">
        <f>'Expense Detail'!E35</f>
        <v>0</v>
      </c>
    </row>
    <row r="33" spans="1:4" x14ac:dyDescent="0.25">
      <c r="A33" s="26"/>
      <c r="B33" s="26" t="s">
        <v>47</v>
      </c>
      <c r="C33" s="26"/>
      <c r="D33" s="21">
        <f>'Expense Detail'!E36</f>
        <v>0</v>
      </c>
    </row>
    <row r="34" spans="1:4" x14ac:dyDescent="0.25">
      <c r="A34" s="26"/>
      <c r="B34" s="26" t="s">
        <v>48</v>
      </c>
      <c r="C34" s="26"/>
      <c r="D34" s="21">
        <f>'Expense Detail'!E37+'Expense Detail'!E38</f>
        <v>0</v>
      </c>
    </row>
    <row r="35" spans="1:4" x14ac:dyDescent="0.25">
      <c r="A35" s="22"/>
      <c r="B35" s="23" t="s">
        <v>49</v>
      </c>
      <c r="C35" s="22"/>
      <c r="D35" s="25">
        <f>SUM(D30:D34)</f>
        <v>0</v>
      </c>
    </row>
    <row r="37" spans="1:4" x14ac:dyDescent="0.25">
      <c r="A37" s="27"/>
      <c r="B37" s="28" t="s">
        <v>50</v>
      </c>
      <c r="C37" s="27"/>
      <c r="D37" s="29">
        <f>D27+D35</f>
        <v>0</v>
      </c>
    </row>
    <row r="39" spans="1:4" ht="27" customHeight="1" x14ac:dyDescent="0.25">
      <c r="A39" s="26"/>
      <c r="B39" s="19" t="s">
        <v>51</v>
      </c>
      <c r="C39" s="26"/>
      <c r="D39" s="30"/>
    </row>
    <row r="41" spans="1:4" x14ac:dyDescent="0.25">
      <c r="B41" s="12" t="s">
        <v>52</v>
      </c>
    </row>
    <row r="42" spans="1:4" x14ac:dyDescent="0.25">
      <c r="B42" s="19" t="s">
        <v>53</v>
      </c>
      <c r="C42" s="6" t="str">
        <f>IF(COUNTIF('C-3 Hours'!D26:W26,"No rate")&gt;0,"Fix: see C-3 row 26","OK")</f>
        <v>OK</v>
      </c>
      <c r="D42" s="6"/>
    </row>
    <row r="43" spans="1:4" x14ac:dyDescent="0.25">
      <c r="B43" s="19" t="s">
        <v>54</v>
      </c>
      <c r="C43" s="6" t="str">
        <f>IF(SUMPRODUCT(('C-2 Rates'!E18:E37&lt;&gt;"")*(('C-2 Rates'!B18:B37="")+('C-2 Rates'!C18:C37="")))&gt;0,"Fix: complete C-2","OK")</f>
        <v>OK</v>
      </c>
      <c r="D43" s="6"/>
    </row>
    <row r="44" spans="1:4" x14ac:dyDescent="0.25">
      <c r="B44" s="19" t="s">
        <v>55</v>
      </c>
      <c r="C44" s="6" t="str">
        <f>IF(COUNTIF(C12:C26,0)&gt;0,"Check: a task has no hours","OK")</f>
        <v>Check: a task has no hours</v>
      </c>
      <c r="D44" s="6"/>
    </row>
    <row r="45" spans="1:4" x14ac:dyDescent="0.25">
      <c r="B45" s="19" t="s">
        <v>56</v>
      </c>
      <c r="C45" s="6" t="str">
        <f>IF(C4="","Enter firm name","OK")</f>
        <v>Enter firm name</v>
      </c>
      <c r="D45" s="6"/>
    </row>
    <row r="47" spans="1:4" ht="15" customHeight="1" x14ac:dyDescent="0.25">
      <c r="A47" s="5" t="s">
        <v>57</v>
      </c>
      <c r="B47" s="5"/>
      <c r="C47" s="5"/>
      <c r="D47" s="5"/>
    </row>
    <row r="48" spans="1:4" ht="27" customHeight="1" x14ac:dyDescent="0.25">
      <c r="A48" s="4" t="s">
        <v>58</v>
      </c>
      <c r="B48" s="4"/>
      <c r="C48" s="4"/>
      <c r="D48" s="4"/>
    </row>
    <row r="49" spans="1:4" ht="27" customHeight="1" x14ac:dyDescent="0.25">
      <c r="A49" s="4" t="s">
        <v>59</v>
      </c>
      <c r="B49" s="4"/>
      <c r="C49" s="4"/>
      <c r="D49" s="4"/>
    </row>
    <row r="50" spans="1:4" ht="27" customHeight="1" x14ac:dyDescent="0.25">
      <c r="A50" s="4" t="s">
        <v>60</v>
      </c>
      <c r="B50" s="4"/>
      <c r="C50" s="4"/>
      <c r="D50" s="4"/>
    </row>
    <row r="51" spans="1:4" ht="15" customHeight="1" x14ac:dyDescent="0.25">
      <c r="A51" s="4" t="s">
        <v>61</v>
      </c>
      <c r="B51" s="4"/>
      <c r="C51" s="4"/>
      <c r="D51" s="4"/>
    </row>
    <row r="52" spans="1:4" ht="15" customHeight="1" x14ac:dyDescent="0.25">
      <c r="A52" s="4" t="s">
        <v>62</v>
      </c>
      <c r="B52" s="4"/>
      <c r="C52" s="4"/>
      <c r="D52" s="4"/>
    </row>
    <row r="54" spans="1:4" ht="23.85" customHeight="1" x14ac:dyDescent="0.25">
      <c r="A54" s="3" t="s">
        <v>63</v>
      </c>
      <c r="B54" s="3"/>
      <c r="C54" s="17" t="s">
        <v>64</v>
      </c>
      <c r="D54" s="17" t="s">
        <v>65</v>
      </c>
    </row>
    <row r="55" spans="1:4" ht="36" customHeight="1" x14ac:dyDescent="0.25">
      <c r="A55" s="2"/>
      <c r="B55" s="2"/>
      <c r="C55" s="26"/>
      <c r="D55" s="26"/>
    </row>
  </sheetData>
  <sheetProtection sheet="1" formatCells="0" formatColumns="0" formatRows="0"/>
  <mergeCells count="18">
    <mergeCell ref="A52:D52"/>
    <mergeCell ref="A54:B54"/>
    <mergeCell ref="A55:B55"/>
    <mergeCell ref="A47:D47"/>
    <mergeCell ref="A48:D48"/>
    <mergeCell ref="A49:D49"/>
    <mergeCell ref="A50:D50"/>
    <mergeCell ref="A51:D51"/>
    <mergeCell ref="C9:D9"/>
    <mergeCell ref="C42:D42"/>
    <mergeCell ref="C43:D43"/>
    <mergeCell ref="C44:D44"/>
    <mergeCell ref="C45:D45"/>
    <mergeCell ref="C4:D4"/>
    <mergeCell ref="C5:D5"/>
    <mergeCell ref="C6:D6"/>
    <mergeCell ref="C7:D7"/>
    <mergeCell ref="C8:D8"/>
  </mergeCells>
  <printOptions horizontalCentered="1"/>
  <pageMargins left="0.75" right="0.75" top="1" bottom="1" header="0.511811023622047" footer="0.5"/>
  <pageSetup orientation="portrait" horizontalDpi="300" verticalDpi="300"/>
  <headerFooter>
    <oddFooter>&amp;CRFP JEDC-RHTP-2026-01 – &amp;A – 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40"/>
  <sheetViews>
    <sheetView showGridLines="0" zoomScaleNormal="100" workbookViewId="0">
      <pane ySplit="17" topLeftCell="A18" activePane="bottomLeft" state="frozen"/>
      <selection pane="bottomLeft" activeCell="E22" sqref="E22:E23"/>
    </sheetView>
  </sheetViews>
  <sheetFormatPr defaultColWidth="8.7109375" defaultRowHeight="15" x14ac:dyDescent="0.25"/>
  <cols>
    <col min="1" max="1" width="8" customWidth="1"/>
    <col min="2" max="2" width="40" customWidth="1"/>
    <col min="3" max="3" width="32" customWidth="1"/>
    <col min="4" max="4" width="30" customWidth="1"/>
    <col min="5" max="5" width="16" customWidth="1"/>
  </cols>
  <sheetData>
    <row r="1" spans="1:5" ht="18" x14ac:dyDescent="0.25">
      <c r="A1" s="8" t="s">
        <v>66</v>
      </c>
    </row>
    <row r="2" spans="1:5" x14ac:dyDescent="0.25">
      <c r="A2" s="9" t="s">
        <v>1</v>
      </c>
    </row>
    <row r="3" spans="1:5" x14ac:dyDescent="0.25">
      <c r="A3" s="12" t="str">
        <f>"Proposer: "&amp;IF('C-1 Price Summary'!C4="","[firm name on C-1]",'C-1 Price Summary'!C4)</f>
        <v>Proposer: [firm name on C-1]</v>
      </c>
    </row>
    <row r="5" spans="1:5" x14ac:dyDescent="0.25">
      <c r="A5" s="12" t="s">
        <v>67</v>
      </c>
    </row>
    <row r="6" spans="1:5" x14ac:dyDescent="0.25">
      <c r="A6" s="17"/>
      <c r="B6" s="17" t="s">
        <v>68</v>
      </c>
      <c r="C6" s="17" t="s">
        <v>69</v>
      </c>
      <c r="D6" s="17" t="s">
        <v>70</v>
      </c>
      <c r="E6" s="17" t="s">
        <v>71</v>
      </c>
    </row>
    <row r="7" spans="1:5" x14ac:dyDescent="0.25">
      <c r="A7" s="18">
        <v>1</v>
      </c>
      <c r="B7" s="16"/>
      <c r="C7" s="16"/>
      <c r="D7" s="16"/>
      <c r="E7" s="16"/>
    </row>
    <row r="8" spans="1:5" x14ac:dyDescent="0.25">
      <c r="A8" s="18">
        <v>2</v>
      </c>
      <c r="B8" s="16"/>
      <c r="C8" s="16"/>
      <c r="D8" s="16"/>
      <c r="E8" s="16"/>
    </row>
    <row r="9" spans="1:5" x14ac:dyDescent="0.25">
      <c r="A9" s="18">
        <v>3</v>
      </c>
      <c r="B9" s="16"/>
      <c r="C9" s="16"/>
      <c r="D9" s="16"/>
      <c r="E9" s="16"/>
    </row>
    <row r="10" spans="1:5" x14ac:dyDescent="0.25">
      <c r="A10" s="18">
        <v>4</v>
      </c>
      <c r="B10" s="16"/>
      <c r="C10" s="16"/>
      <c r="D10" s="16"/>
      <c r="E10" s="16"/>
    </row>
    <row r="11" spans="1:5" x14ac:dyDescent="0.25">
      <c r="A11" s="18">
        <v>5</v>
      </c>
      <c r="B11" s="16"/>
      <c r="C11" s="16"/>
      <c r="D11" s="16"/>
      <c r="E11" s="16"/>
    </row>
    <row r="12" spans="1:5" x14ac:dyDescent="0.25">
      <c r="A12" s="18">
        <v>6</v>
      </c>
      <c r="B12" s="16"/>
      <c r="C12" s="16"/>
      <c r="D12" s="16"/>
      <c r="E12" s="16"/>
    </row>
    <row r="13" spans="1:5" x14ac:dyDescent="0.25">
      <c r="A13" s="18">
        <v>7</v>
      </c>
      <c r="B13" s="16"/>
      <c r="C13" s="16"/>
      <c r="D13" s="16"/>
      <c r="E13" s="16"/>
    </row>
    <row r="14" spans="1:5" x14ac:dyDescent="0.25">
      <c r="A14" s="18">
        <v>8</v>
      </c>
      <c r="B14" s="16"/>
      <c r="C14" s="16"/>
      <c r="D14" s="16"/>
      <c r="E14" s="16"/>
    </row>
    <row r="16" spans="1:5" x14ac:dyDescent="0.25">
      <c r="A16" s="12" t="s">
        <v>72</v>
      </c>
    </row>
    <row r="17" spans="1:5" x14ac:dyDescent="0.25">
      <c r="A17" s="17" t="s">
        <v>73</v>
      </c>
      <c r="B17" s="17" t="s">
        <v>74</v>
      </c>
      <c r="C17" s="17" t="s">
        <v>68</v>
      </c>
      <c r="D17" s="17" t="s">
        <v>75</v>
      </c>
      <c r="E17" s="17" t="s">
        <v>76</v>
      </c>
    </row>
    <row r="18" spans="1:5" x14ac:dyDescent="0.25">
      <c r="A18" s="18">
        <v>1</v>
      </c>
      <c r="B18" s="16" t="s">
        <v>77</v>
      </c>
      <c r="C18" s="16"/>
      <c r="D18" s="16"/>
      <c r="E18" s="31"/>
    </row>
    <row r="19" spans="1:5" x14ac:dyDescent="0.25">
      <c r="A19" s="18">
        <v>2</v>
      </c>
      <c r="B19" s="16" t="s">
        <v>78</v>
      </c>
      <c r="C19" s="16"/>
      <c r="D19" s="16"/>
      <c r="E19" s="31"/>
    </row>
    <row r="20" spans="1:5" x14ac:dyDescent="0.25">
      <c r="A20" s="18">
        <v>3</v>
      </c>
      <c r="B20" s="16" t="s">
        <v>79</v>
      </c>
      <c r="C20" s="16"/>
      <c r="D20" s="16"/>
      <c r="E20" s="31"/>
    </row>
    <row r="21" spans="1:5" x14ac:dyDescent="0.25">
      <c r="A21" s="18">
        <v>4</v>
      </c>
      <c r="B21" s="16" t="s">
        <v>80</v>
      </c>
      <c r="C21" s="16"/>
      <c r="D21" s="16"/>
      <c r="E21" s="31"/>
    </row>
    <row r="22" spans="1:5" x14ac:dyDescent="0.25">
      <c r="A22" s="18">
        <v>5</v>
      </c>
      <c r="B22" s="16" t="s">
        <v>81</v>
      </c>
      <c r="C22" s="16"/>
      <c r="D22" s="16"/>
      <c r="E22" s="31"/>
    </row>
    <row r="23" spans="1:5" x14ac:dyDescent="0.25">
      <c r="A23" s="18">
        <v>6</v>
      </c>
      <c r="B23" s="16" t="s">
        <v>82</v>
      </c>
      <c r="C23" s="16"/>
      <c r="D23" s="16"/>
      <c r="E23" s="31"/>
    </row>
    <row r="24" spans="1:5" x14ac:dyDescent="0.25">
      <c r="A24" s="18">
        <v>7</v>
      </c>
      <c r="B24" s="16" t="s">
        <v>83</v>
      </c>
      <c r="C24" s="16"/>
      <c r="D24" s="16"/>
      <c r="E24" s="31"/>
    </row>
    <row r="25" spans="1:5" x14ac:dyDescent="0.25">
      <c r="A25" s="18">
        <v>8</v>
      </c>
      <c r="B25" s="16" t="s">
        <v>84</v>
      </c>
      <c r="C25" s="16"/>
      <c r="D25" s="16"/>
      <c r="E25" s="31"/>
    </row>
    <row r="26" spans="1:5" x14ac:dyDescent="0.25">
      <c r="A26" s="18">
        <v>9</v>
      </c>
      <c r="B26" s="16" t="s">
        <v>85</v>
      </c>
      <c r="C26" s="16"/>
      <c r="D26" s="16"/>
      <c r="E26" s="31"/>
    </row>
    <row r="27" spans="1:5" x14ac:dyDescent="0.25">
      <c r="A27" s="18">
        <v>10</v>
      </c>
      <c r="B27" s="16" t="s">
        <v>86</v>
      </c>
      <c r="C27" s="16"/>
      <c r="D27" s="16"/>
      <c r="E27" s="31"/>
    </row>
    <row r="28" spans="1:5" x14ac:dyDescent="0.25">
      <c r="A28" s="18">
        <v>11</v>
      </c>
      <c r="B28" s="16"/>
      <c r="C28" s="16"/>
      <c r="D28" s="16"/>
      <c r="E28" s="31"/>
    </row>
    <row r="29" spans="1:5" x14ac:dyDescent="0.25">
      <c r="A29" s="18">
        <v>12</v>
      </c>
      <c r="B29" s="16"/>
      <c r="C29" s="16"/>
      <c r="D29" s="16"/>
      <c r="E29" s="31"/>
    </row>
    <row r="30" spans="1:5" x14ac:dyDescent="0.25">
      <c r="A30" s="18">
        <v>13</v>
      </c>
      <c r="B30" s="16"/>
      <c r="C30" s="16"/>
      <c r="D30" s="16"/>
      <c r="E30" s="31"/>
    </row>
    <row r="31" spans="1:5" x14ac:dyDescent="0.25">
      <c r="A31" s="18">
        <v>14</v>
      </c>
      <c r="B31" s="16"/>
      <c r="C31" s="16"/>
      <c r="D31" s="16"/>
      <c r="E31" s="31"/>
    </row>
    <row r="32" spans="1:5" x14ac:dyDescent="0.25">
      <c r="A32" s="18">
        <v>15</v>
      </c>
      <c r="B32" s="16"/>
      <c r="C32" s="16"/>
      <c r="D32" s="16"/>
      <c r="E32" s="31"/>
    </row>
    <row r="33" spans="1:5" x14ac:dyDescent="0.25">
      <c r="A33" s="18">
        <v>16</v>
      </c>
      <c r="B33" s="16"/>
      <c r="C33" s="16"/>
      <c r="D33" s="16"/>
      <c r="E33" s="31"/>
    </row>
    <row r="34" spans="1:5" x14ac:dyDescent="0.25">
      <c r="A34" s="18">
        <v>17</v>
      </c>
      <c r="B34" s="16"/>
      <c r="C34" s="16"/>
      <c r="D34" s="16"/>
      <c r="E34" s="31"/>
    </row>
    <row r="35" spans="1:5" x14ac:dyDescent="0.25">
      <c r="A35" s="18">
        <v>18</v>
      </c>
      <c r="B35" s="16"/>
      <c r="C35" s="16"/>
      <c r="D35" s="16"/>
      <c r="E35" s="31"/>
    </row>
    <row r="36" spans="1:5" x14ac:dyDescent="0.25">
      <c r="A36" s="18">
        <v>19</v>
      </c>
      <c r="B36" s="16"/>
      <c r="C36" s="16"/>
      <c r="D36" s="16"/>
      <c r="E36" s="31"/>
    </row>
    <row r="37" spans="1:5" x14ac:dyDescent="0.25">
      <c r="A37" s="18">
        <v>20</v>
      </c>
      <c r="B37" s="16"/>
      <c r="C37" s="16"/>
      <c r="D37" s="16"/>
      <c r="E37" s="31"/>
    </row>
    <row r="38" spans="1:5" x14ac:dyDescent="0.25">
      <c r="A38" s="32" t="s">
        <v>87</v>
      </c>
      <c r="B38" s="32" t="s">
        <v>79</v>
      </c>
      <c r="C38" s="32" t="s">
        <v>88</v>
      </c>
      <c r="D38" s="32" t="s">
        <v>89</v>
      </c>
      <c r="E38" s="33">
        <v>185</v>
      </c>
    </row>
    <row r="40" spans="1:5" ht="39.75" customHeight="1" x14ac:dyDescent="0.25">
      <c r="A40" s="1" t="s">
        <v>90</v>
      </c>
      <c r="B40" s="1"/>
      <c r="C40" s="1"/>
      <c r="D40" s="1"/>
      <c r="E40" s="1"/>
    </row>
  </sheetData>
  <sheetProtection sheet="1" formatCells="0" formatColumns="0" formatRows="0"/>
  <mergeCells count="1">
    <mergeCell ref="A40:E40"/>
  </mergeCells>
  <dataValidations count="1">
    <dataValidation type="decimal" allowBlank="1" showErrorMessage="1" error="Enter an hourly rate in dollars, for example 185.00" sqref="E18:E37" xr:uid="{00000000-0002-0000-0200-000000000000}">
      <formula1>0</formula1>
      <formula2>2000</formula2>
    </dataValidation>
  </dataValidations>
  <printOptions horizontalCentered="1"/>
  <pageMargins left="0.75" right="0.75" top="1" bottom="1" header="0.511811023622047" footer="0.5"/>
  <pageSetup fitToHeight="0" orientation="portrait" horizontalDpi="300" verticalDpi="300"/>
  <headerFooter>
    <oddFooter>&amp;CRFP JEDC-RHTP-2026-01 – &amp;A – 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Y26"/>
  <sheetViews>
    <sheetView showGridLines="0" tabSelected="1" zoomScaleNormal="100" workbookViewId="0">
      <pane xSplit="3" ySplit="8" topLeftCell="D9" activePane="bottomRight" state="frozen"/>
      <selection pane="topRight" activeCell="D1" sqref="D1"/>
      <selection pane="bottomLeft" activeCell="A9" sqref="A9"/>
      <selection pane="bottomRight" activeCell="G15" sqref="G15"/>
    </sheetView>
  </sheetViews>
  <sheetFormatPr defaultColWidth="8.7109375" defaultRowHeight="15" x14ac:dyDescent="0.25"/>
  <cols>
    <col min="1" max="1" width="5" customWidth="1"/>
    <col min="2" max="2" width="44" customWidth="1"/>
    <col min="3" max="3" width="2" customWidth="1"/>
    <col min="4" max="7" width="11" customWidth="1"/>
    <col min="8" max="8" width="10.28515625" bestFit="1" customWidth="1"/>
    <col min="9" max="24" width="11" customWidth="1"/>
    <col min="25" max="25" width="15" customWidth="1"/>
  </cols>
  <sheetData>
    <row r="1" spans="1:25" ht="18" x14ac:dyDescent="0.25">
      <c r="A1" s="8" t="s">
        <v>91</v>
      </c>
    </row>
    <row r="2" spans="1:25" x14ac:dyDescent="0.25">
      <c r="A2" s="9" t="s">
        <v>1</v>
      </c>
    </row>
    <row r="3" spans="1:25" x14ac:dyDescent="0.25">
      <c r="A3" s="12" t="str">
        <f>"Proposer: "&amp;IF('C-1 Price Summary'!C4="","[firm name on C-1]",'C-1 Price Summary'!C4)</f>
        <v>Proposer: [firm name on C-1]</v>
      </c>
    </row>
    <row r="5" spans="1:25" x14ac:dyDescent="0.25">
      <c r="B5" s="28" t="s">
        <v>92</v>
      </c>
      <c r="D5" s="17">
        <v>1</v>
      </c>
      <c r="E5" s="17">
        <v>2</v>
      </c>
      <c r="F5" s="17">
        <v>3</v>
      </c>
      <c r="G5" s="17">
        <v>4</v>
      </c>
      <c r="H5" s="17">
        <v>5</v>
      </c>
      <c r="I5" s="17">
        <v>6</v>
      </c>
      <c r="J5" s="17">
        <v>7</v>
      </c>
      <c r="K5" s="17">
        <v>8</v>
      </c>
      <c r="L5" s="17">
        <v>9</v>
      </c>
      <c r="M5" s="17">
        <v>10</v>
      </c>
      <c r="N5" s="17">
        <v>11</v>
      </c>
      <c r="O5" s="17">
        <v>12</v>
      </c>
      <c r="P5" s="17">
        <v>13</v>
      </c>
      <c r="Q5" s="17">
        <v>14</v>
      </c>
      <c r="R5" s="17">
        <v>15</v>
      </c>
      <c r="S5" s="17">
        <v>16</v>
      </c>
      <c r="T5" s="17">
        <v>17</v>
      </c>
      <c r="U5" s="17">
        <v>18</v>
      </c>
      <c r="V5" s="17">
        <v>19</v>
      </c>
      <c r="W5" s="17">
        <v>20</v>
      </c>
    </row>
    <row r="6" spans="1:25" ht="48" customHeight="1" x14ac:dyDescent="0.25">
      <c r="B6" s="28" t="s">
        <v>93</v>
      </c>
      <c r="D6" s="34" t="str">
        <f>IF('C-2 Rates'!B18="","",'C-2 Rates'!B18&amp;IF('C-2 Rates'!C18="",""," – "&amp;'C-2 Rates'!C18))</f>
        <v>Principal-in-charge</v>
      </c>
      <c r="E6" s="34" t="str">
        <f>IF('C-2 Rates'!B19="","",'C-2 Rates'!B19&amp;IF('C-2 Rates'!C19="",""," – "&amp;'C-2 Rates'!C19))</f>
        <v>Project manager</v>
      </c>
      <c r="F6" s="34" t="str">
        <f>IF('C-2 Rates'!B20="","",'C-2 Rates'!B20&amp;IF('C-2 Rates'!C20="",""," – "&amp;'C-2 Rates'!C20))</f>
        <v>Project architect</v>
      </c>
      <c r="G6" s="34" t="str">
        <f>IF('C-2 Rates'!B21="","",'C-2 Rates'!B21&amp;IF('C-2 Rates'!C21="",""," – "&amp;'C-2 Rates'!C21))</f>
        <v>Structural/civil engineer</v>
      </c>
      <c r="H6" s="34" t="str">
        <f>IF('C-2 Rates'!B22="","",'C-2 Rates'!B22&amp;IF('C-2 Rates'!C22="",""," – "&amp;'C-2 Rates'!C22))</f>
        <v>Mechanical/plumbing engineer</v>
      </c>
      <c r="I6" s="34" t="str">
        <f>IF('C-2 Rates'!B23="","",'C-2 Rates'!B23&amp;IF('C-2 Rates'!C23="",""," – "&amp;'C-2 Rates'!C23))</f>
        <v>Electrical engineer</v>
      </c>
      <c r="J6" s="34" t="str">
        <f>IF('C-2 Rates'!B24="","",'C-2 Rates'!B24&amp;IF('C-2 Rates'!C24="",""," – "&amp;'C-2 Rates'!C24))</f>
        <v>Fire protection/code specialist</v>
      </c>
      <c r="K6" s="34" t="str">
        <f>IF('C-2 Rates'!B25="","",'C-2 Rates'!B25&amp;IF('C-2 Rates'!C25="",""," – "&amp;'C-2 Rates'!C25))</f>
        <v>Hazardous materials specialist</v>
      </c>
      <c r="L6" s="34" t="str">
        <f>IF('C-2 Rates'!B26="","",'C-2 Rates'!B26&amp;IF('C-2 Rates'!C26="",""," – "&amp;'C-2 Rates'!C26))</f>
        <v>Cost estimator</v>
      </c>
      <c r="M6" s="34" t="str">
        <f>IF('C-2 Rates'!B27="","",'C-2 Rates'!B27&amp;IF('C-2 Rates'!C27="",""," – "&amp;'C-2 Rates'!C27))</f>
        <v>CAD/BIM technician</v>
      </c>
      <c r="N6" s="34" t="str">
        <f>IF('C-2 Rates'!B28="","",'C-2 Rates'!B28&amp;IF('C-2 Rates'!C28="",""," – "&amp;'C-2 Rates'!C28))</f>
        <v/>
      </c>
      <c r="O6" s="34" t="str">
        <f>IF('C-2 Rates'!B29="","",'C-2 Rates'!B29&amp;IF('C-2 Rates'!C29="",""," – "&amp;'C-2 Rates'!C29))</f>
        <v/>
      </c>
      <c r="P6" s="34" t="str">
        <f>IF('C-2 Rates'!B30="","",'C-2 Rates'!B30&amp;IF('C-2 Rates'!C30="",""," – "&amp;'C-2 Rates'!C30))</f>
        <v/>
      </c>
      <c r="Q6" s="34" t="str">
        <f>IF('C-2 Rates'!B31="","",'C-2 Rates'!B31&amp;IF('C-2 Rates'!C31="",""," – "&amp;'C-2 Rates'!C31))</f>
        <v/>
      </c>
      <c r="R6" s="34" t="str">
        <f>IF('C-2 Rates'!B32="","",'C-2 Rates'!B32&amp;IF('C-2 Rates'!C32="",""," – "&amp;'C-2 Rates'!C32))</f>
        <v/>
      </c>
      <c r="S6" s="34" t="str">
        <f>IF('C-2 Rates'!B33="","",'C-2 Rates'!B33&amp;IF('C-2 Rates'!C33="",""," – "&amp;'C-2 Rates'!C33))</f>
        <v/>
      </c>
      <c r="T6" s="34" t="str">
        <f>IF('C-2 Rates'!B34="","",'C-2 Rates'!B34&amp;IF('C-2 Rates'!C34="",""," – "&amp;'C-2 Rates'!C34))</f>
        <v/>
      </c>
      <c r="U6" s="34" t="str">
        <f>IF('C-2 Rates'!B35="","",'C-2 Rates'!B35&amp;IF('C-2 Rates'!C35="",""," – "&amp;'C-2 Rates'!C35))</f>
        <v/>
      </c>
      <c r="V6" s="34" t="str">
        <f>IF('C-2 Rates'!B36="","",'C-2 Rates'!B36&amp;IF('C-2 Rates'!C36="",""," – "&amp;'C-2 Rates'!C36))</f>
        <v/>
      </c>
      <c r="W6" s="34" t="str">
        <f>IF('C-2 Rates'!B37="","",'C-2 Rates'!B37&amp;IF('C-2 Rates'!C37="",""," – "&amp;'C-2 Rates'!C37))</f>
        <v/>
      </c>
    </row>
    <row r="7" spans="1:25" x14ac:dyDescent="0.25">
      <c r="B7" s="28" t="s">
        <v>94</v>
      </c>
      <c r="D7" s="35" t="str">
        <f>IF('C-2 Rates'!E18="","",'C-2 Rates'!E18)</f>
        <v/>
      </c>
      <c r="E7" s="35" t="str">
        <f>IF('C-2 Rates'!E19="","",'C-2 Rates'!E19)</f>
        <v/>
      </c>
      <c r="F7" s="35" t="str">
        <f>IF('C-2 Rates'!E20="","",'C-2 Rates'!E20)</f>
        <v/>
      </c>
      <c r="G7" s="35" t="str">
        <f>IF('C-2 Rates'!E21="","",'C-2 Rates'!E21)</f>
        <v/>
      </c>
      <c r="H7" s="35" t="str">
        <f>IF('C-2 Rates'!E22="","",'C-2 Rates'!E22)</f>
        <v/>
      </c>
      <c r="I7" s="35" t="str">
        <f>IF('C-2 Rates'!E23="","",'C-2 Rates'!E23)</f>
        <v/>
      </c>
      <c r="J7" s="35" t="str">
        <f>IF('C-2 Rates'!E24="","",'C-2 Rates'!E24)</f>
        <v/>
      </c>
      <c r="K7" s="35" t="str">
        <f>IF('C-2 Rates'!E25="","",'C-2 Rates'!E25)</f>
        <v/>
      </c>
      <c r="L7" s="35" t="str">
        <f>IF('C-2 Rates'!E26="","",'C-2 Rates'!E26)</f>
        <v/>
      </c>
      <c r="M7" s="35" t="str">
        <f>IF('C-2 Rates'!E27="","",'C-2 Rates'!E27)</f>
        <v/>
      </c>
      <c r="N7" s="35" t="str">
        <f>IF('C-2 Rates'!E28="","",'C-2 Rates'!E28)</f>
        <v/>
      </c>
      <c r="O7" s="35" t="str">
        <f>IF('C-2 Rates'!E29="","",'C-2 Rates'!E29)</f>
        <v/>
      </c>
      <c r="P7" s="35" t="str">
        <f>IF('C-2 Rates'!E30="","",'C-2 Rates'!E30)</f>
        <v/>
      </c>
      <c r="Q7" s="35" t="str">
        <f>IF('C-2 Rates'!E31="","",'C-2 Rates'!E31)</f>
        <v/>
      </c>
      <c r="R7" s="35" t="str">
        <f>IF('C-2 Rates'!E32="","",'C-2 Rates'!E32)</f>
        <v/>
      </c>
      <c r="S7" s="35" t="str">
        <f>IF('C-2 Rates'!E33="","",'C-2 Rates'!E33)</f>
        <v/>
      </c>
      <c r="T7" s="35" t="str">
        <f>IF('C-2 Rates'!E34="","",'C-2 Rates'!E34)</f>
        <v/>
      </c>
      <c r="U7" s="35" t="str">
        <f>IF('C-2 Rates'!E35="","",'C-2 Rates'!E35)</f>
        <v/>
      </c>
      <c r="V7" s="35" t="str">
        <f>IF('C-2 Rates'!E36="","",'C-2 Rates'!E36)</f>
        <v/>
      </c>
      <c r="W7" s="35" t="str">
        <f>IF('C-2 Rates'!E37="","",'C-2 Rates'!E37)</f>
        <v/>
      </c>
    </row>
    <row r="8" spans="1:25" ht="25.5" x14ac:dyDescent="0.25">
      <c r="A8" s="17" t="s">
        <v>23</v>
      </c>
      <c r="B8" s="17" t="s">
        <v>24</v>
      </c>
      <c r="C8" s="17"/>
      <c r="D8" s="17" t="s">
        <v>25</v>
      </c>
      <c r="E8" s="17" t="s">
        <v>25</v>
      </c>
      <c r="F8" s="17" t="s">
        <v>25</v>
      </c>
      <c r="G8" s="17" t="s">
        <v>25</v>
      </c>
      <c r="H8" s="17" t="s">
        <v>25</v>
      </c>
      <c r="I8" s="17" t="s">
        <v>25</v>
      </c>
      <c r="J8" s="17" t="s">
        <v>25</v>
      </c>
      <c r="K8" s="17" t="s">
        <v>25</v>
      </c>
      <c r="L8" s="17" t="s">
        <v>25</v>
      </c>
      <c r="M8" s="17" t="s">
        <v>25</v>
      </c>
      <c r="N8" s="17" t="s">
        <v>25</v>
      </c>
      <c r="O8" s="17" t="s">
        <v>25</v>
      </c>
      <c r="P8" s="17" t="s">
        <v>25</v>
      </c>
      <c r="Q8" s="17" t="s">
        <v>25</v>
      </c>
      <c r="R8" s="17" t="s">
        <v>25</v>
      </c>
      <c r="S8" s="17" t="s">
        <v>25</v>
      </c>
      <c r="T8" s="17" t="s">
        <v>25</v>
      </c>
      <c r="U8" s="17" t="s">
        <v>25</v>
      </c>
      <c r="V8" s="17" t="s">
        <v>25</v>
      </c>
      <c r="W8" s="17" t="s">
        <v>25</v>
      </c>
      <c r="X8" s="17" t="s">
        <v>95</v>
      </c>
      <c r="Y8" s="17" t="s">
        <v>26</v>
      </c>
    </row>
    <row r="9" spans="1:25" x14ac:dyDescent="0.25">
      <c r="A9" s="18">
        <v>1</v>
      </c>
      <c r="B9" s="19" t="s">
        <v>27</v>
      </c>
      <c r="C9" s="26"/>
      <c r="D9" s="36"/>
      <c r="E9" s="36"/>
      <c r="F9" s="36"/>
      <c r="G9" s="36"/>
      <c r="H9" s="36"/>
      <c r="I9" s="36"/>
      <c r="J9" s="36"/>
      <c r="K9" s="36"/>
      <c r="L9" s="36"/>
      <c r="M9" s="36"/>
      <c r="N9" s="36"/>
      <c r="O9" s="36"/>
      <c r="P9" s="36"/>
      <c r="Q9" s="36"/>
      <c r="R9" s="36"/>
      <c r="S9" s="36"/>
      <c r="T9" s="36"/>
      <c r="U9" s="36"/>
      <c r="V9" s="36"/>
      <c r="W9" s="36"/>
      <c r="X9" s="37">
        <f t="shared" ref="X9:X23" si="0">SUM(D9:W9)</f>
        <v>0</v>
      </c>
      <c r="Y9" s="38">
        <f t="shared" ref="Y9:Y23" si="1">SUMPRODUCT($D$7:$W$7,D9:W9)</f>
        <v>0</v>
      </c>
    </row>
    <row r="10" spans="1:25" x14ac:dyDescent="0.25">
      <c r="A10" s="18">
        <v>2</v>
      </c>
      <c r="B10" s="19" t="s">
        <v>28</v>
      </c>
      <c r="C10" s="26"/>
      <c r="D10" s="36"/>
      <c r="E10" s="36"/>
      <c r="F10" s="36"/>
      <c r="G10" s="36"/>
      <c r="H10" s="36"/>
      <c r="I10" s="36"/>
      <c r="J10" s="36"/>
      <c r="K10" s="36"/>
      <c r="L10" s="36"/>
      <c r="M10" s="36"/>
      <c r="N10" s="36"/>
      <c r="O10" s="36"/>
      <c r="P10" s="36"/>
      <c r="Q10" s="36"/>
      <c r="R10" s="36"/>
      <c r="S10" s="36"/>
      <c r="T10" s="36"/>
      <c r="U10" s="36"/>
      <c r="V10" s="36"/>
      <c r="W10" s="36"/>
      <c r="X10" s="37">
        <f t="shared" si="0"/>
        <v>0</v>
      </c>
      <c r="Y10" s="38">
        <f t="shared" si="1"/>
        <v>0</v>
      </c>
    </row>
    <row r="11" spans="1:25" x14ac:dyDescent="0.25">
      <c r="A11" s="18">
        <v>3</v>
      </c>
      <c r="B11" s="19" t="s">
        <v>29</v>
      </c>
      <c r="C11" s="26"/>
      <c r="D11" s="36"/>
      <c r="E11" s="36"/>
      <c r="F11" s="36"/>
      <c r="G11" s="36"/>
      <c r="H11" s="36"/>
      <c r="I11" s="36"/>
      <c r="J11" s="36"/>
      <c r="K11" s="36"/>
      <c r="L11" s="36"/>
      <c r="M11" s="36"/>
      <c r="N11" s="36"/>
      <c r="O11" s="36"/>
      <c r="P11" s="36"/>
      <c r="Q11" s="36"/>
      <c r="R11" s="36"/>
      <c r="S11" s="36"/>
      <c r="T11" s="36"/>
      <c r="U11" s="36"/>
      <c r="V11" s="36"/>
      <c r="W11" s="36"/>
      <c r="X11" s="37">
        <f t="shared" si="0"/>
        <v>0</v>
      </c>
      <c r="Y11" s="38">
        <f t="shared" si="1"/>
        <v>0</v>
      </c>
    </row>
    <row r="12" spans="1:25" x14ac:dyDescent="0.25">
      <c r="A12" s="18">
        <v>4</v>
      </c>
      <c r="B12" s="19" t="s">
        <v>30</v>
      </c>
      <c r="C12" s="26"/>
      <c r="D12" s="36"/>
      <c r="E12" s="36"/>
      <c r="F12" s="36"/>
      <c r="G12" s="36"/>
      <c r="H12" s="36"/>
      <c r="I12" s="36"/>
      <c r="J12" s="36"/>
      <c r="K12" s="36"/>
      <c r="L12" s="36"/>
      <c r="M12" s="36"/>
      <c r="N12" s="36"/>
      <c r="O12" s="36"/>
      <c r="P12" s="36"/>
      <c r="Q12" s="36"/>
      <c r="R12" s="36"/>
      <c r="S12" s="36"/>
      <c r="T12" s="36"/>
      <c r="U12" s="36"/>
      <c r="V12" s="36"/>
      <c r="W12" s="36"/>
      <c r="X12" s="37">
        <f t="shared" si="0"/>
        <v>0</v>
      </c>
      <c r="Y12" s="38">
        <f t="shared" si="1"/>
        <v>0</v>
      </c>
    </row>
    <row r="13" spans="1:25" x14ac:dyDescent="0.25">
      <c r="A13" s="18">
        <v>5</v>
      </c>
      <c r="B13" s="19" t="s">
        <v>31</v>
      </c>
      <c r="C13" s="26"/>
      <c r="D13" s="36"/>
      <c r="E13" s="36"/>
      <c r="F13" s="36"/>
      <c r="G13" s="36"/>
      <c r="H13" s="36"/>
      <c r="I13" s="36"/>
      <c r="J13" s="36"/>
      <c r="K13" s="36"/>
      <c r="L13" s="36"/>
      <c r="M13" s="36"/>
      <c r="N13" s="36"/>
      <c r="O13" s="36"/>
      <c r="P13" s="36"/>
      <c r="Q13" s="36"/>
      <c r="R13" s="36"/>
      <c r="S13" s="36"/>
      <c r="T13" s="36"/>
      <c r="U13" s="36"/>
      <c r="V13" s="36"/>
      <c r="W13" s="36"/>
      <c r="X13" s="37">
        <f t="shared" si="0"/>
        <v>0</v>
      </c>
      <c r="Y13" s="38">
        <f t="shared" si="1"/>
        <v>0</v>
      </c>
    </row>
    <row r="14" spans="1:25" ht="25.5" x14ac:dyDescent="0.25">
      <c r="A14" s="18">
        <v>6</v>
      </c>
      <c r="B14" s="19" t="s">
        <v>32</v>
      </c>
      <c r="C14" s="26"/>
      <c r="D14" s="36"/>
      <c r="E14" s="36"/>
      <c r="F14" s="36"/>
      <c r="G14" s="36"/>
      <c r="H14" s="36"/>
      <c r="I14" s="36"/>
      <c r="J14" s="36"/>
      <c r="K14" s="36"/>
      <c r="L14" s="36"/>
      <c r="M14" s="36"/>
      <c r="N14" s="36"/>
      <c r="O14" s="36"/>
      <c r="P14" s="36"/>
      <c r="Q14" s="36"/>
      <c r="R14" s="36"/>
      <c r="S14" s="36"/>
      <c r="T14" s="36"/>
      <c r="U14" s="36"/>
      <c r="V14" s="36"/>
      <c r="W14" s="36"/>
      <c r="X14" s="37">
        <f t="shared" si="0"/>
        <v>0</v>
      </c>
      <c r="Y14" s="38">
        <f t="shared" si="1"/>
        <v>0</v>
      </c>
    </row>
    <row r="15" spans="1:25" x14ac:dyDescent="0.25">
      <c r="A15" s="18">
        <v>7</v>
      </c>
      <c r="B15" s="19" t="s">
        <v>33</v>
      </c>
      <c r="C15" s="26"/>
      <c r="D15" s="36"/>
      <c r="E15" s="36"/>
      <c r="F15" s="36"/>
      <c r="G15" s="36"/>
      <c r="H15" s="36"/>
      <c r="I15" s="36"/>
      <c r="J15" s="36"/>
      <c r="K15" s="36"/>
      <c r="L15" s="36"/>
      <c r="M15" s="36"/>
      <c r="N15" s="36"/>
      <c r="O15" s="36"/>
      <c r="P15" s="36"/>
      <c r="Q15" s="36"/>
      <c r="R15" s="36"/>
      <c r="S15" s="36"/>
      <c r="T15" s="36"/>
      <c r="U15" s="36"/>
      <c r="V15" s="36"/>
      <c r="W15" s="36"/>
      <c r="X15" s="37">
        <f t="shared" si="0"/>
        <v>0</v>
      </c>
      <c r="Y15" s="38">
        <f t="shared" si="1"/>
        <v>0</v>
      </c>
    </row>
    <row r="16" spans="1:25" x14ac:dyDescent="0.25">
      <c r="A16" s="18">
        <v>8</v>
      </c>
      <c r="B16" s="19" t="s">
        <v>34</v>
      </c>
      <c r="C16" s="26"/>
      <c r="D16" s="36"/>
      <c r="E16" s="36"/>
      <c r="F16" s="36"/>
      <c r="G16" s="36"/>
      <c r="H16" s="36"/>
      <c r="I16" s="36"/>
      <c r="J16" s="36"/>
      <c r="K16" s="36"/>
      <c r="L16" s="36"/>
      <c r="M16" s="36"/>
      <c r="N16" s="36"/>
      <c r="O16" s="36"/>
      <c r="P16" s="36"/>
      <c r="Q16" s="36"/>
      <c r="R16" s="36"/>
      <c r="S16" s="36"/>
      <c r="T16" s="36"/>
      <c r="U16" s="36"/>
      <c r="V16" s="36"/>
      <c r="W16" s="36"/>
      <c r="X16" s="37">
        <f t="shared" si="0"/>
        <v>0</v>
      </c>
      <c r="Y16" s="38">
        <f t="shared" si="1"/>
        <v>0</v>
      </c>
    </row>
    <row r="17" spans="1:25" x14ac:dyDescent="0.25">
      <c r="A17" s="18">
        <v>9</v>
      </c>
      <c r="B17" s="19" t="s">
        <v>35</v>
      </c>
      <c r="C17" s="26"/>
      <c r="D17" s="36"/>
      <c r="E17" s="36"/>
      <c r="F17" s="36"/>
      <c r="G17" s="36"/>
      <c r="H17" s="36"/>
      <c r="I17" s="36"/>
      <c r="J17" s="36"/>
      <c r="K17" s="36"/>
      <c r="L17" s="36"/>
      <c r="M17" s="36"/>
      <c r="N17" s="36"/>
      <c r="O17" s="36"/>
      <c r="P17" s="36"/>
      <c r="Q17" s="36"/>
      <c r="R17" s="36"/>
      <c r="S17" s="36"/>
      <c r="T17" s="36"/>
      <c r="U17" s="36"/>
      <c r="V17" s="36"/>
      <c r="W17" s="36"/>
      <c r="X17" s="37">
        <f t="shared" si="0"/>
        <v>0</v>
      </c>
      <c r="Y17" s="38">
        <f t="shared" si="1"/>
        <v>0</v>
      </c>
    </row>
    <row r="18" spans="1:25" x14ac:dyDescent="0.25">
      <c r="A18" s="18">
        <v>10</v>
      </c>
      <c r="B18" s="19" t="s">
        <v>36</v>
      </c>
      <c r="C18" s="26"/>
      <c r="D18" s="36"/>
      <c r="E18" s="36"/>
      <c r="F18" s="36"/>
      <c r="G18" s="36"/>
      <c r="H18" s="36"/>
      <c r="I18" s="36"/>
      <c r="J18" s="36"/>
      <c r="K18" s="36"/>
      <c r="L18" s="36"/>
      <c r="M18" s="36"/>
      <c r="N18" s="36"/>
      <c r="O18" s="36"/>
      <c r="P18" s="36"/>
      <c r="Q18" s="36"/>
      <c r="R18" s="36"/>
      <c r="S18" s="36"/>
      <c r="T18" s="36"/>
      <c r="U18" s="36"/>
      <c r="V18" s="36"/>
      <c r="W18" s="36"/>
      <c r="X18" s="37">
        <f t="shared" si="0"/>
        <v>0</v>
      </c>
      <c r="Y18" s="38">
        <f t="shared" si="1"/>
        <v>0</v>
      </c>
    </row>
    <row r="19" spans="1:25" x14ac:dyDescent="0.25">
      <c r="A19" s="18">
        <v>11</v>
      </c>
      <c r="B19" s="19" t="s">
        <v>37</v>
      </c>
      <c r="C19" s="26"/>
      <c r="D19" s="36"/>
      <c r="E19" s="36"/>
      <c r="F19" s="36"/>
      <c r="G19" s="36"/>
      <c r="H19" s="36"/>
      <c r="I19" s="36"/>
      <c r="J19" s="36"/>
      <c r="K19" s="36"/>
      <c r="L19" s="36"/>
      <c r="M19" s="36"/>
      <c r="N19" s="36"/>
      <c r="O19" s="36"/>
      <c r="P19" s="36"/>
      <c r="Q19" s="36"/>
      <c r="R19" s="36"/>
      <c r="S19" s="36"/>
      <c r="T19" s="36"/>
      <c r="U19" s="36"/>
      <c r="V19" s="36"/>
      <c r="W19" s="36"/>
      <c r="X19" s="37">
        <f t="shared" si="0"/>
        <v>0</v>
      </c>
      <c r="Y19" s="38">
        <f t="shared" si="1"/>
        <v>0</v>
      </c>
    </row>
    <row r="20" spans="1:25" x14ac:dyDescent="0.25">
      <c r="A20" s="18">
        <v>12</v>
      </c>
      <c r="B20" s="19" t="s">
        <v>38</v>
      </c>
      <c r="C20" s="26"/>
      <c r="D20" s="36"/>
      <c r="E20" s="36"/>
      <c r="F20" s="36"/>
      <c r="G20" s="36"/>
      <c r="H20" s="36"/>
      <c r="I20" s="36"/>
      <c r="J20" s="36"/>
      <c r="K20" s="36"/>
      <c r="L20" s="36"/>
      <c r="M20" s="36"/>
      <c r="N20" s="36"/>
      <c r="O20" s="36"/>
      <c r="P20" s="36"/>
      <c r="Q20" s="36"/>
      <c r="R20" s="36"/>
      <c r="S20" s="36"/>
      <c r="T20" s="36"/>
      <c r="U20" s="36"/>
      <c r="V20" s="36"/>
      <c r="W20" s="36"/>
      <c r="X20" s="37">
        <f t="shared" si="0"/>
        <v>0</v>
      </c>
      <c r="Y20" s="38">
        <f t="shared" si="1"/>
        <v>0</v>
      </c>
    </row>
    <row r="21" spans="1:25" ht="25.5" x14ac:dyDescent="0.25">
      <c r="A21" s="18">
        <v>13</v>
      </c>
      <c r="B21" s="19" t="s">
        <v>39</v>
      </c>
      <c r="C21" s="26"/>
      <c r="D21" s="36"/>
      <c r="E21" s="36"/>
      <c r="F21" s="36"/>
      <c r="G21" s="36"/>
      <c r="H21" s="36"/>
      <c r="I21" s="36"/>
      <c r="J21" s="36"/>
      <c r="K21" s="36"/>
      <c r="L21" s="36"/>
      <c r="M21" s="36"/>
      <c r="N21" s="36"/>
      <c r="O21" s="36"/>
      <c r="P21" s="36"/>
      <c r="Q21" s="36"/>
      <c r="R21" s="36"/>
      <c r="S21" s="36"/>
      <c r="T21" s="36"/>
      <c r="U21" s="36"/>
      <c r="V21" s="36"/>
      <c r="W21" s="36"/>
      <c r="X21" s="37">
        <f t="shared" si="0"/>
        <v>0</v>
      </c>
      <c r="Y21" s="38">
        <f t="shared" si="1"/>
        <v>0</v>
      </c>
    </row>
    <row r="22" spans="1:25" x14ac:dyDescent="0.25">
      <c r="A22" s="18">
        <v>14</v>
      </c>
      <c r="B22" s="19" t="s">
        <v>40</v>
      </c>
      <c r="C22" s="26"/>
      <c r="D22" s="36"/>
      <c r="E22" s="36"/>
      <c r="F22" s="36"/>
      <c r="G22" s="36"/>
      <c r="H22" s="36"/>
      <c r="I22" s="36"/>
      <c r="J22" s="36"/>
      <c r="K22" s="36"/>
      <c r="L22" s="36"/>
      <c r="M22" s="36"/>
      <c r="N22" s="36"/>
      <c r="O22" s="36"/>
      <c r="P22" s="36"/>
      <c r="Q22" s="36"/>
      <c r="R22" s="36"/>
      <c r="S22" s="36"/>
      <c r="T22" s="36"/>
      <c r="U22" s="36"/>
      <c r="V22" s="36"/>
      <c r="W22" s="36"/>
      <c r="X22" s="37">
        <f t="shared" si="0"/>
        <v>0</v>
      </c>
      <c r="Y22" s="38">
        <f t="shared" si="1"/>
        <v>0</v>
      </c>
    </row>
    <row r="23" spans="1:25" ht="25.5" x14ac:dyDescent="0.25">
      <c r="A23" s="18">
        <v>15</v>
      </c>
      <c r="B23" s="19" t="s">
        <v>41</v>
      </c>
      <c r="C23" s="26"/>
      <c r="D23" s="36"/>
      <c r="E23" s="36"/>
      <c r="F23" s="36"/>
      <c r="G23" s="36"/>
      <c r="H23" s="36"/>
      <c r="I23" s="36"/>
      <c r="J23" s="36"/>
      <c r="K23" s="36"/>
      <c r="L23" s="36"/>
      <c r="M23" s="36"/>
      <c r="N23" s="36"/>
      <c r="O23" s="36"/>
      <c r="P23" s="36"/>
      <c r="Q23" s="36"/>
      <c r="R23" s="36"/>
      <c r="S23" s="36"/>
      <c r="T23" s="36"/>
      <c r="U23" s="36"/>
      <c r="V23" s="36"/>
      <c r="W23" s="36"/>
      <c r="X23" s="37">
        <f t="shared" si="0"/>
        <v>0</v>
      </c>
      <c r="Y23" s="38">
        <f t="shared" si="1"/>
        <v>0</v>
      </c>
    </row>
    <row r="24" spans="1:25" x14ac:dyDescent="0.25">
      <c r="A24" s="22"/>
      <c r="B24" s="23" t="s">
        <v>96</v>
      </c>
      <c r="C24" s="22"/>
      <c r="D24" s="24">
        <f t="shared" ref="D24:Y24" si="2">SUM(D9:D23)</f>
        <v>0</v>
      </c>
      <c r="E24" s="24">
        <f t="shared" si="2"/>
        <v>0</v>
      </c>
      <c r="F24" s="24">
        <f t="shared" si="2"/>
        <v>0</v>
      </c>
      <c r="G24" s="24">
        <f t="shared" si="2"/>
        <v>0</v>
      </c>
      <c r="H24" s="24">
        <f t="shared" si="2"/>
        <v>0</v>
      </c>
      <c r="I24" s="24">
        <f t="shared" si="2"/>
        <v>0</v>
      </c>
      <c r="J24" s="24">
        <f t="shared" si="2"/>
        <v>0</v>
      </c>
      <c r="K24" s="24">
        <f t="shared" si="2"/>
        <v>0</v>
      </c>
      <c r="L24" s="24">
        <f t="shared" si="2"/>
        <v>0</v>
      </c>
      <c r="M24" s="24">
        <f t="shared" si="2"/>
        <v>0</v>
      </c>
      <c r="N24" s="24">
        <f t="shared" si="2"/>
        <v>0</v>
      </c>
      <c r="O24" s="24">
        <f t="shared" si="2"/>
        <v>0</v>
      </c>
      <c r="P24" s="24">
        <f t="shared" si="2"/>
        <v>0</v>
      </c>
      <c r="Q24" s="24">
        <f t="shared" si="2"/>
        <v>0</v>
      </c>
      <c r="R24" s="24">
        <f t="shared" si="2"/>
        <v>0</v>
      </c>
      <c r="S24" s="24">
        <f t="shared" si="2"/>
        <v>0</v>
      </c>
      <c r="T24" s="24">
        <f t="shared" si="2"/>
        <v>0</v>
      </c>
      <c r="U24" s="24">
        <f t="shared" si="2"/>
        <v>0</v>
      </c>
      <c r="V24" s="24">
        <f t="shared" si="2"/>
        <v>0</v>
      </c>
      <c r="W24" s="24">
        <f t="shared" si="2"/>
        <v>0</v>
      </c>
      <c r="X24" s="24">
        <f t="shared" si="2"/>
        <v>0</v>
      </c>
      <c r="Y24" s="25">
        <f t="shared" si="2"/>
        <v>0</v>
      </c>
    </row>
    <row r="25" spans="1:25" x14ac:dyDescent="0.25">
      <c r="B25" s="26" t="s">
        <v>97</v>
      </c>
      <c r="D25" s="38">
        <f t="shared" ref="D25:W25" si="3">IF(D7="",0,D7*D24)</f>
        <v>0</v>
      </c>
      <c r="E25" s="38">
        <f t="shared" si="3"/>
        <v>0</v>
      </c>
      <c r="F25" s="38">
        <f t="shared" si="3"/>
        <v>0</v>
      </c>
      <c r="G25" s="38">
        <f t="shared" si="3"/>
        <v>0</v>
      </c>
      <c r="H25" s="38">
        <f t="shared" si="3"/>
        <v>0</v>
      </c>
      <c r="I25" s="38">
        <f t="shared" si="3"/>
        <v>0</v>
      </c>
      <c r="J25" s="38">
        <f t="shared" si="3"/>
        <v>0</v>
      </c>
      <c r="K25" s="38">
        <f t="shared" si="3"/>
        <v>0</v>
      </c>
      <c r="L25" s="38">
        <f t="shared" si="3"/>
        <v>0</v>
      </c>
      <c r="M25" s="38">
        <f t="shared" si="3"/>
        <v>0</v>
      </c>
      <c r="N25" s="38">
        <f t="shared" si="3"/>
        <v>0</v>
      </c>
      <c r="O25" s="38">
        <f t="shared" si="3"/>
        <v>0</v>
      </c>
      <c r="P25" s="38">
        <f t="shared" si="3"/>
        <v>0</v>
      </c>
      <c r="Q25" s="38">
        <f t="shared" si="3"/>
        <v>0</v>
      </c>
      <c r="R25" s="38">
        <f t="shared" si="3"/>
        <v>0</v>
      </c>
      <c r="S25" s="38">
        <f t="shared" si="3"/>
        <v>0</v>
      </c>
      <c r="T25" s="38">
        <f t="shared" si="3"/>
        <v>0</v>
      </c>
      <c r="U25" s="38">
        <f t="shared" si="3"/>
        <v>0</v>
      </c>
      <c r="V25" s="38">
        <f t="shared" si="3"/>
        <v>0</v>
      </c>
      <c r="W25" s="38">
        <f t="shared" si="3"/>
        <v>0</v>
      </c>
      <c r="X25" s="26"/>
      <c r="Y25" s="38">
        <f>SUM(D25:W25)</f>
        <v>0</v>
      </c>
    </row>
    <row r="26" spans="1:25" x14ac:dyDescent="0.25">
      <c r="B26" s="26" t="s">
        <v>98</v>
      </c>
      <c r="D26" s="39" t="str">
        <f t="shared" ref="D26:W26" si="4">IF(AND(D24&gt;0,N(D7)=0),"No rate","")</f>
        <v/>
      </c>
      <c r="E26" s="39" t="str">
        <f t="shared" si="4"/>
        <v/>
      </c>
      <c r="F26" s="39" t="str">
        <f t="shared" si="4"/>
        <v/>
      </c>
      <c r="G26" s="39" t="str">
        <f t="shared" si="4"/>
        <v/>
      </c>
      <c r="H26" s="39" t="str">
        <f t="shared" si="4"/>
        <v/>
      </c>
      <c r="I26" s="39" t="str">
        <f t="shared" si="4"/>
        <v/>
      </c>
      <c r="J26" s="39" t="str">
        <f t="shared" si="4"/>
        <v/>
      </c>
      <c r="K26" s="39" t="str">
        <f t="shared" si="4"/>
        <v/>
      </c>
      <c r="L26" s="39" t="str">
        <f t="shared" si="4"/>
        <v/>
      </c>
      <c r="M26" s="39" t="str">
        <f t="shared" si="4"/>
        <v/>
      </c>
      <c r="N26" s="39" t="str">
        <f t="shared" si="4"/>
        <v/>
      </c>
      <c r="O26" s="39" t="str">
        <f t="shared" si="4"/>
        <v/>
      </c>
      <c r="P26" s="39" t="str">
        <f t="shared" si="4"/>
        <v/>
      </c>
      <c r="Q26" s="39" t="str">
        <f t="shared" si="4"/>
        <v/>
      </c>
      <c r="R26" s="39" t="str">
        <f t="shared" si="4"/>
        <v/>
      </c>
      <c r="S26" s="39" t="str">
        <f t="shared" si="4"/>
        <v/>
      </c>
      <c r="T26" s="39" t="str">
        <f t="shared" si="4"/>
        <v/>
      </c>
      <c r="U26" s="39" t="str">
        <f t="shared" si="4"/>
        <v/>
      </c>
      <c r="V26" s="39" t="str">
        <f t="shared" si="4"/>
        <v/>
      </c>
      <c r="W26" s="39" t="str">
        <f t="shared" si="4"/>
        <v/>
      </c>
    </row>
  </sheetData>
  <sheetProtection sheet="1" formatCells="0" formatColumns="0" formatRows="0"/>
  <dataValidations count="1">
    <dataValidation type="decimal" allowBlank="1" showErrorMessage="1" error="Enter hours as a number" sqref="D9:W23" xr:uid="{00000000-0002-0000-0300-000000000000}">
      <formula1>0</formula1>
      <formula2>10000</formula2>
    </dataValidation>
  </dataValidations>
  <printOptions horizontalCentered="1"/>
  <pageMargins left="0.75" right="0.75" top="1" bottom="1" header="0.511811023622047" footer="0.5"/>
  <pageSetup fitToWidth="2" fitToHeight="0" orientation="landscape" horizontalDpi="300" verticalDpi="300"/>
  <headerFooter>
    <oddFooter>&amp;CRFP JEDC-RHTP-2026-01 – &amp;A – 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41"/>
  <sheetViews>
    <sheetView showGridLines="0" zoomScaleNormal="100" workbookViewId="0"/>
  </sheetViews>
  <sheetFormatPr defaultColWidth="8.7109375" defaultRowHeight="15" x14ac:dyDescent="0.25"/>
  <cols>
    <col min="1" max="1" width="44" customWidth="1"/>
    <col min="2" max="2" width="11" customWidth="1"/>
    <col min="3" max="3" width="16" customWidth="1"/>
    <col min="4" max="4" width="9" customWidth="1"/>
    <col min="5" max="5" width="18" customWidth="1"/>
    <col min="6" max="6" width="16" customWidth="1"/>
    <col min="7" max="7" width="15" customWidth="1"/>
  </cols>
  <sheetData>
    <row r="1" spans="1:7" ht="18" x14ac:dyDescent="0.25">
      <c r="A1" s="8" t="s">
        <v>99</v>
      </c>
    </row>
    <row r="2" spans="1:7" x14ac:dyDescent="0.25">
      <c r="A2" s="9" t="s">
        <v>1</v>
      </c>
    </row>
    <row r="3" spans="1:7" x14ac:dyDescent="0.25">
      <c r="A3" s="12" t="str">
        <f>"Proposer: "&amp;IF('C-1 Price Summary'!C4="","[firm name on C-1]",'C-1 Price Summary'!C4)</f>
        <v>Proposer: [firm name on C-1]</v>
      </c>
    </row>
    <row r="5" spans="1:7" x14ac:dyDescent="0.25">
      <c r="A5" s="12" t="s">
        <v>44</v>
      </c>
    </row>
    <row r="6" spans="1:7" ht="39.75" customHeight="1" x14ac:dyDescent="0.25">
      <c r="A6" s="17" t="s">
        <v>100</v>
      </c>
      <c r="B6" s="17" t="s">
        <v>101</v>
      </c>
      <c r="C6" s="17" t="s">
        <v>102</v>
      </c>
      <c r="D6" s="17" t="s">
        <v>103</v>
      </c>
      <c r="E6" s="17" t="s">
        <v>104</v>
      </c>
      <c r="F6" s="17" t="s">
        <v>105</v>
      </c>
      <c r="G6" s="17" t="s">
        <v>106</v>
      </c>
    </row>
    <row r="7" spans="1:7" x14ac:dyDescent="0.25">
      <c r="A7" s="16"/>
      <c r="B7" s="16"/>
      <c r="C7" s="30"/>
      <c r="D7" s="16"/>
      <c r="E7" s="30"/>
      <c r="F7" s="30"/>
      <c r="G7" s="38">
        <f t="shared" ref="G7:G18" si="0">N(B7)*(N(C7)+N(D7)*N(E7)+N(F7))</f>
        <v>0</v>
      </c>
    </row>
    <row r="8" spans="1:7" x14ac:dyDescent="0.25">
      <c r="A8" s="16"/>
      <c r="B8" s="16"/>
      <c r="C8" s="30"/>
      <c r="D8" s="16"/>
      <c r="E8" s="30"/>
      <c r="F8" s="30"/>
      <c r="G8" s="38">
        <f t="shared" si="0"/>
        <v>0</v>
      </c>
    </row>
    <row r="9" spans="1:7" x14ac:dyDescent="0.25">
      <c r="A9" s="16"/>
      <c r="B9" s="16"/>
      <c r="C9" s="30"/>
      <c r="D9" s="16"/>
      <c r="E9" s="30"/>
      <c r="F9" s="30"/>
      <c r="G9" s="38">
        <f t="shared" si="0"/>
        <v>0</v>
      </c>
    </row>
    <row r="10" spans="1:7" x14ac:dyDescent="0.25">
      <c r="A10" s="16"/>
      <c r="B10" s="16"/>
      <c r="C10" s="30"/>
      <c r="D10" s="16"/>
      <c r="E10" s="30"/>
      <c r="F10" s="30"/>
      <c r="G10" s="38">
        <f t="shared" si="0"/>
        <v>0</v>
      </c>
    </row>
    <row r="11" spans="1:7" x14ac:dyDescent="0.25">
      <c r="A11" s="16"/>
      <c r="B11" s="16"/>
      <c r="C11" s="30"/>
      <c r="D11" s="16"/>
      <c r="E11" s="30"/>
      <c r="F11" s="30"/>
      <c r="G11" s="38">
        <f t="shared" si="0"/>
        <v>0</v>
      </c>
    </row>
    <row r="12" spans="1:7" x14ac:dyDescent="0.25">
      <c r="A12" s="16"/>
      <c r="B12" s="16"/>
      <c r="C12" s="30"/>
      <c r="D12" s="16"/>
      <c r="E12" s="30"/>
      <c r="F12" s="30"/>
      <c r="G12" s="38">
        <f t="shared" si="0"/>
        <v>0</v>
      </c>
    </row>
    <row r="13" spans="1:7" x14ac:dyDescent="0.25">
      <c r="A13" s="16"/>
      <c r="B13" s="16"/>
      <c r="C13" s="30"/>
      <c r="D13" s="16"/>
      <c r="E13" s="30"/>
      <c r="F13" s="30"/>
      <c r="G13" s="38">
        <f t="shared" si="0"/>
        <v>0</v>
      </c>
    </row>
    <row r="14" spans="1:7" x14ac:dyDescent="0.25">
      <c r="A14" s="16"/>
      <c r="B14" s="16"/>
      <c r="C14" s="30"/>
      <c r="D14" s="16"/>
      <c r="E14" s="30"/>
      <c r="F14" s="30"/>
      <c r="G14" s="38">
        <f t="shared" si="0"/>
        <v>0</v>
      </c>
    </row>
    <row r="15" spans="1:7" x14ac:dyDescent="0.25">
      <c r="A15" s="16"/>
      <c r="B15" s="16"/>
      <c r="C15" s="30"/>
      <c r="D15" s="16"/>
      <c r="E15" s="30"/>
      <c r="F15" s="30"/>
      <c r="G15" s="38">
        <f t="shared" si="0"/>
        <v>0</v>
      </c>
    </row>
    <row r="16" spans="1:7" x14ac:dyDescent="0.25">
      <c r="A16" s="16"/>
      <c r="B16" s="16"/>
      <c r="C16" s="30"/>
      <c r="D16" s="16"/>
      <c r="E16" s="30"/>
      <c r="F16" s="30"/>
      <c r="G16" s="38">
        <f t="shared" si="0"/>
        <v>0</v>
      </c>
    </row>
    <row r="17" spans="1:7" x14ac:dyDescent="0.25">
      <c r="A17" s="16"/>
      <c r="B17" s="16"/>
      <c r="C17" s="30"/>
      <c r="D17" s="16"/>
      <c r="E17" s="30"/>
      <c r="F17" s="30"/>
      <c r="G17" s="38">
        <f t="shared" si="0"/>
        <v>0</v>
      </c>
    </row>
    <row r="18" spans="1:7" x14ac:dyDescent="0.25">
      <c r="A18" s="16"/>
      <c r="B18" s="16"/>
      <c r="C18" s="30"/>
      <c r="D18" s="16"/>
      <c r="E18" s="30"/>
      <c r="F18" s="30"/>
      <c r="G18" s="38">
        <f t="shared" si="0"/>
        <v>0</v>
      </c>
    </row>
    <row r="19" spans="1:7" x14ac:dyDescent="0.25">
      <c r="A19" s="23" t="s">
        <v>107</v>
      </c>
      <c r="B19" s="22"/>
      <c r="C19" s="22"/>
      <c r="D19" s="22"/>
      <c r="E19" s="22"/>
      <c r="F19" s="22"/>
      <c r="G19" s="25">
        <f>SUM(G7:G18)</f>
        <v>0</v>
      </c>
    </row>
    <row r="20" spans="1:7" x14ac:dyDescent="0.25">
      <c r="A20" s="32" t="s">
        <v>108</v>
      </c>
      <c r="B20" s="32">
        <v>3</v>
      </c>
      <c r="C20" s="40">
        <v>466</v>
      </c>
      <c r="D20" s="32">
        <v>3</v>
      </c>
      <c r="E20" s="40">
        <v>332</v>
      </c>
      <c r="F20" s="40">
        <v>100</v>
      </c>
      <c r="G20" s="40">
        <v>4686</v>
      </c>
    </row>
    <row r="22" spans="1:7" x14ac:dyDescent="0.25">
      <c r="A22" s="12" t="s">
        <v>45</v>
      </c>
    </row>
    <row r="23" spans="1:7" x14ac:dyDescent="0.25">
      <c r="A23" s="17" t="s">
        <v>109</v>
      </c>
      <c r="B23" s="17" t="s">
        <v>110</v>
      </c>
      <c r="C23" s="17" t="s">
        <v>111</v>
      </c>
      <c r="D23" s="17"/>
      <c r="E23" s="17" t="s">
        <v>106</v>
      </c>
    </row>
    <row r="24" spans="1:7" x14ac:dyDescent="0.25">
      <c r="A24" s="16"/>
      <c r="B24" s="16"/>
      <c r="C24" s="31"/>
      <c r="D24" s="26"/>
      <c r="E24" s="38">
        <f t="shared" ref="E24:E30" si="1">N(B24)*N(C24)</f>
        <v>0</v>
      </c>
    </row>
    <row r="25" spans="1:7" x14ac:dyDescent="0.25">
      <c r="A25" s="16"/>
      <c r="B25" s="16"/>
      <c r="C25" s="31"/>
      <c r="D25" s="26"/>
      <c r="E25" s="38">
        <f t="shared" si="1"/>
        <v>0</v>
      </c>
    </row>
    <row r="26" spans="1:7" x14ac:dyDescent="0.25">
      <c r="A26" s="16"/>
      <c r="B26" s="16"/>
      <c r="C26" s="31"/>
      <c r="D26" s="26"/>
      <c r="E26" s="38">
        <f t="shared" si="1"/>
        <v>0</v>
      </c>
    </row>
    <row r="27" spans="1:7" x14ac:dyDescent="0.25">
      <c r="A27" s="16"/>
      <c r="B27" s="16"/>
      <c r="C27" s="31"/>
      <c r="D27" s="26"/>
      <c r="E27" s="38">
        <f t="shared" si="1"/>
        <v>0</v>
      </c>
    </row>
    <row r="28" spans="1:7" x14ac:dyDescent="0.25">
      <c r="A28" s="16"/>
      <c r="B28" s="16"/>
      <c r="C28" s="31"/>
      <c r="D28" s="26"/>
      <c r="E28" s="38">
        <f t="shared" si="1"/>
        <v>0</v>
      </c>
    </row>
    <row r="29" spans="1:7" x14ac:dyDescent="0.25">
      <c r="A29" s="16"/>
      <c r="B29" s="16"/>
      <c r="C29" s="31"/>
      <c r="D29" s="26"/>
      <c r="E29" s="38">
        <f t="shared" si="1"/>
        <v>0</v>
      </c>
    </row>
    <row r="30" spans="1:7" x14ac:dyDescent="0.25">
      <c r="A30" s="16"/>
      <c r="B30" s="16"/>
      <c r="C30" s="31"/>
      <c r="D30" s="26"/>
      <c r="E30" s="38">
        <f t="shared" si="1"/>
        <v>0</v>
      </c>
    </row>
    <row r="31" spans="1:7" x14ac:dyDescent="0.25">
      <c r="A31" s="23" t="s">
        <v>112</v>
      </c>
      <c r="B31" s="22"/>
      <c r="C31" s="22"/>
      <c r="D31" s="22"/>
      <c r="E31" s="25">
        <f>SUM(E24:E30)</f>
        <v>0</v>
      </c>
    </row>
    <row r="33" spans="1:5" x14ac:dyDescent="0.25">
      <c r="A33" s="12" t="s">
        <v>113</v>
      </c>
    </row>
    <row r="34" spans="1:5" x14ac:dyDescent="0.25">
      <c r="A34" s="17" t="s">
        <v>114</v>
      </c>
      <c r="B34" s="17"/>
      <c r="C34" s="17"/>
      <c r="D34" s="17"/>
      <c r="E34" s="17" t="s">
        <v>115</v>
      </c>
    </row>
    <row r="35" spans="1:5" x14ac:dyDescent="0.25">
      <c r="A35" s="26" t="s">
        <v>46</v>
      </c>
      <c r="B35" s="26"/>
      <c r="C35" s="26"/>
      <c r="D35" s="26"/>
      <c r="E35" s="30"/>
    </row>
    <row r="36" spans="1:5" x14ac:dyDescent="0.25">
      <c r="A36" s="26" t="s">
        <v>47</v>
      </c>
      <c r="B36" s="26"/>
      <c r="C36" s="26"/>
      <c r="D36" s="26"/>
      <c r="E36" s="30"/>
    </row>
    <row r="37" spans="1:5" x14ac:dyDescent="0.25">
      <c r="A37" s="16"/>
      <c r="B37" s="26"/>
      <c r="C37" s="26"/>
      <c r="D37" s="26"/>
      <c r="E37" s="30"/>
    </row>
    <row r="38" spans="1:5" x14ac:dyDescent="0.25">
      <c r="A38" s="16"/>
      <c r="B38" s="26"/>
      <c r="C38" s="26"/>
      <c r="D38" s="26"/>
      <c r="E38" s="30"/>
    </row>
    <row r="39" spans="1:5" x14ac:dyDescent="0.25">
      <c r="A39" s="41" t="s">
        <v>116</v>
      </c>
    </row>
    <row r="41" spans="1:5" x14ac:dyDescent="0.25">
      <c r="A41" s="41" t="s">
        <v>117</v>
      </c>
    </row>
  </sheetData>
  <sheetProtection sheet="1" formatCells="0" formatColumns="0" formatRows="0"/>
  <printOptions horizontalCentered="1"/>
  <pageMargins left="0.75" right="0.75" top="1" bottom="1" header="0.511811023622047" footer="0.5"/>
  <pageSetup fitToHeight="0" orientation="portrait" horizontalDpi="300" verticalDpi="300"/>
  <headerFooter>
    <oddFooter>&amp;CRFP JEDC-RHTP-2026-01 – &amp;A – 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76508C7D1CF894490E857606F4203DB" ma:contentTypeVersion="23" ma:contentTypeDescription="Create a new document." ma:contentTypeScope="" ma:versionID="b0ef95ef4595098a69c7073714e7d95a">
  <xsd:schema xmlns:xsd="http://www.w3.org/2001/XMLSchema" xmlns:xs="http://www.w3.org/2001/XMLSchema" xmlns:p="http://schemas.microsoft.com/office/2006/metadata/properties" xmlns:ns2="f35983de-8aec-4939-923b-12f10abb2a6c" xmlns:ns3="9f351699-c11c-40a8-bd6d-32f4f474aeab" xmlns:ns4="a33b12b9-0a34-4d83-af9a-cccd91dea7c7" targetNamespace="http://schemas.microsoft.com/office/2006/metadata/properties" ma:root="true" ma:fieldsID="4143a0bceb6dae75ef70f77aceac56d2" ns2:_="" ns3:_="" ns4:_="">
    <xsd:import namespace="f35983de-8aec-4939-923b-12f10abb2a6c"/>
    <xsd:import namespace="9f351699-c11c-40a8-bd6d-32f4f474aeab"/>
    <xsd:import namespace="a33b12b9-0a34-4d83-af9a-cccd91dea7c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2:MediaServiceEventHashCode" minOccurs="0"/>
                <xsd:element ref="ns2:MediaServiceGenerationTime" minOccurs="0"/>
                <xsd:element ref="ns3:SharedWithUsers" minOccurs="0"/>
                <xsd:element ref="ns4:SharedWithDetails" minOccurs="0"/>
                <xsd:element ref="ns2:MediaServiceAutoKeyPoints" minOccurs="0"/>
                <xsd:element ref="ns2:MediaServiceKeyPoints" minOccurs="0"/>
                <xsd:element ref="ns2:MediaLengthInSeconds" minOccurs="0"/>
                <xsd:element ref="ns2:Active_x0020_Folder"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5983de-8aec-4939-923b-12f10abb2a6c" elementFormDefault="qualified">
    <xsd:import namespace="http://schemas.microsoft.com/office/2006/documentManagement/types"/>
    <xsd:import namespace="http://schemas.microsoft.com/office/infopath/2007/PartnerControls"/>
    <xsd:element name="MediaServiceMetadata" ma:index="4" nillable="true" ma:displayName="MediaServiceMetadata" ma:hidden="true" ma:internalName="MediaServiceMetadata" ma:readOnly="true">
      <xsd:simpleType>
        <xsd:restriction base="dms:Note"/>
      </xsd:simpleType>
    </xsd:element>
    <xsd:element name="MediaServiceFastMetadata" ma:index="5" nillable="true" ma:displayName="MediaServiceFastMetadata" ma:hidden="true" ma:internalName="MediaServiceFastMetadata" ma:readOnly="true">
      <xsd:simpleType>
        <xsd:restriction base="dms:Note"/>
      </xsd:simpleType>
    </xsd:element>
    <xsd:element name="MediaServiceDateTaken" ma:index="6" nillable="true" ma:displayName="MediaServiceDateTaken" ma:hidden="true" ma:internalName="MediaServiceDateTaken" ma:readOnly="true">
      <xsd:simpleType>
        <xsd:restriction base="dms:Text"/>
      </xsd:simpleType>
    </xsd:element>
    <xsd:element name="MediaServiceAutoTags" ma:index="7" nillable="true" ma:displayName="MediaServiceAutoTags" ma:internalName="MediaServiceAutoTags" ma:readOnly="true">
      <xsd:simpleType>
        <xsd:restriction base="dms:Text"/>
      </xsd:simpleType>
    </xsd:element>
    <xsd:element name="MediaServiceOCR" ma:index="8" nillable="true" ma:displayName="MediaServiceOCR" ma:internalName="MediaServiceOCR" ma:readOnly="true">
      <xsd:simpleType>
        <xsd:restriction base="dms:Note">
          <xsd:maxLength value="255"/>
        </xsd:restriction>
      </xsd:simpleType>
    </xsd:element>
    <xsd:element name="MediaServiceLocation" ma:index="10" nillable="true" ma:displayName="MediaServiceLocation" ma:internalName="MediaServiceLocation" ma:readOnly="true">
      <xsd:simpleType>
        <xsd:restriction base="dms:Text"/>
      </xsd:simpleType>
    </xsd:element>
    <xsd:element name="MediaServiceEventHashCode" ma:index="11" nillable="true" ma:displayName="MediaServiceEventHashCode" ma:hidden="true" ma:internalName="MediaServiceEventHashCode"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element name="Active_x0020_Folder" ma:index="21" nillable="true" ma:displayName="Active Folder" ma:default="1" ma:internalName="Active_x0020_Folder">
      <xsd:simpleType>
        <xsd:restriction base="dms:Boolea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0237d4ef-1db9-4a38-8f29-0ba9042bcd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f351699-c11c-40a8-bd6d-32f4f474aeab"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axCatchAll" ma:index="24" nillable="true" ma:displayName="Taxonomy Catch All Column" ma:hidden="true" ma:list="{36d2d822-326c-49c4-8eed-870717657213}" ma:internalName="TaxCatchAll" ma:showField="CatchAllData" ma:web="9f351699-c11c-40a8-bd6d-32f4f474aea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33b12b9-0a34-4d83-af9a-cccd91dea7c7" elementFormDefault="qualified">
    <xsd:import namespace="http://schemas.microsoft.com/office/2006/documentManagement/types"/>
    <xsd:import namespace="http://schemas.microsoft.com/office/infopath/2007/PartnerControls"/>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35983de-8aec-4939-923b-12f10abb2a6c">
      <Terms xmlns="http://schemas.microsoft.com/office/infopath/2007/PartnerControls"/>
    </lcf76f155ced4ddcb4097134ff3c332f>
    <TaxCatchAll xmlns="9f351699-c11c-40a8-bd6d-32f4f474aeab" xsi:nil="true"/>
    <Active_x0020_Folder xmlns="f35983de-8aec-4939-923b-12f10abb2a6c">true</Active_x0020_Folder>
  </documentManagement>
</p:properties>
</file>

<file path=customXml/itemProps1.xml><?xml version="1.0" encoding="utf-8"?>
<ds:datastoreItem xmlns:ds="http://schemas.openxmlformats.org/officeDocument/2006/customXml" ds:itemID="{7FFF5A5E-6B44-4CDE-A37A-F8688DDFE1F8}"/>
</file>

<file path=customXml/itemProps2.xml><?xml version="1.0" encoding="utf-8"?>
<ds:datastoreItem xmlns:ds="http://schemas.openxmlformats.org/officeDocument/2006/customXml" ds:itemID="{B4ECDF10-7D70-4FCE-B53C-7F650ED142E2}"/>
</file>

<file path=customXml/itemProps3.xml><?xml version="1.0" encoding="utf-8"?>
<ds:datastoreItem xmlns:ds="http://schemas.openxmlformats.org/officeDocument/2006/customXml" ds:itemID="{5FBE7F5C-10E1-4BE6-90FA-AFE6723D5A4E}"/>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Instructions</vt:lpstr>
      <vt:lpstr>C-1 Price Summary</vt:lpstr>
      <vt:lpstr>C-2 Rates</vt:lpstr>
      <vt:lpstr>C-3 Hours</vt:lpstr>
      <vt:lpstr>Expense Detail</vt:lpstr>
      <vt:lpstr>'C-3 Hours'!Print_Titles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Samuel Muse</cp:lastModifiedBy>
  <cp:revision>0</cp:revision>
  <dcterms:created xsi:type="dcterms:W3CDTF">2026-10-29T00:12:37Z</dcterms:created>
  <dcterms:modified xsi:type="dcterms:W3CDTF">2026-10-30T18:34:50Z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0x010100F76508C7D1CF894490E857606F4203DB</vt:lpwstr>
  </property>
</Properties>
</file>